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3\"/>
    </mc:Choice>
  </mc:AlternateContent>
  <xr:revisionPtr revIDLastSave="0" documentId="13_ncr:1_{1E421A80-0AB8-4A8C-AC08-56F952879A83}" xr6:coauthVersionLast="47" xr6:coauthVersionMax="47" xr10:uidLastSave="{00000000-0000-0000-0000-000000000000}"/>
  <bookViews>
    <workbookView xWindow="-108" yWindow="24" windowWidth="16428" windowHeight="11448" xr2:uid="{B99343A5-76B0-4AE7-A08A-9AEF2BCC62E4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4" i="2"/>
  <c r="C78" i="2"/>
  <c r="C14" i="2"/>
  <c r="D266" i="2" l="1"/>
  <c r="D263" i="2" s="1"/>
  <c r="D262" i="2" s="1"/>
  <c r="D261" i="2" s="1"/>
  <c r="D260" i="2" s="1"/>
  <c r="C266" i="2"/>
  <c r="D264" i="2"/>
  <c r="C264" i="2"/>
  <c r="C263" i="2" s="1"/>
  <c r="C262" i="2" s="1"/>
  <c r="C261" i="2" s="1"/>
  <c r="C260" i="2" s="1"/>
  <c r="D258" i="2"/>
  <c r="C258" i="2"/>
  <c r="D256" i="2"/>
  <c r="C256" i="2"/>
  <c r="D255" i="2"/>
  <c r="C255" i="2"/>
  <c r="D254" i="2"/>
  <c r="C254" i="2"/>
  <c r="C253" i="2" s="1"/>
  <c r="C252" i="2" s="1"/>
  <c r="D253" i="2"/>
  <c r="D252" i="2" s="1"/>
  <c r="D250" i="2"/>
  <c r="C250" i="2"/>
  <c r="C245" i="2" s="1"/>
  <c r="C244" i="2" s="1"/>
  <c r="C243" i="2" s="1"/>
  <c r="C242" i="2" s="1"/>
  <c r="D248" i="2"/>
  <c r="D245" i="2" s="1"/>
  <c r="D244" i="2" s="1"/>
  <c r="D243" i="2" s="1"/>
  <c r="D242" i="2" s="1"/>
  <c r="C248" i="2"/>
  <c r="D246" i="2"/>
  <c r="C246" i="2"/>
  <c r="D240" i="2"/>
  <c r="C240" i="2"/>
  <c r="D238" i="2"/>
  <c r="D237" i="2" s="1"/>
  <c r="D236" i="2" s="1"/>
  <c r="D235" i="2" s="1"/>
  <c r="D234" i="2" s="1"/>
  <c r="C238" i="2"/>
  <c r="C237" i="2"/>
  <c r="C236" i="2" s="1"/>
  <c r="C235" i="2" s="1"/>
  <c r="C234" i="2" s="1"/>
  <c r="D232" i="2"/>
  <c r="C232" i="2"/>
  <c r="C231" i="2" s="1"/>
  <c r="C230" i="2" s="1"/>
  <c r="C229" i="2" s="1"/>
  <c r="C228" i="2" s="1"/>
  <c r="D231" i="2"/>
  <c r="D230" i="2" s="1"/>
  <c r="D229" i="2" s="1"/>
  <c r="D228" i="2" s="1"/>
  <c r="D226" i="2"/>
  <c r="D225" i="2" s="1"/>
  <c r="D224" i="2" s="1"/>
  <c r="D223" i="2" s="1"/>
  <c r="D222" i="2" s="1"/>
  <c r="C226" i="2"/>
  <c r="C225" i="2"/>
  <c r="C224" i="2" s="1"/>
  <c r="C223" i="2" s="1"/>
  <c r="C222" i="2" s="1"/>
  <c r="D217" i="2"/>
  <c r="D216" i="2" s="1"/>
  <c r="D215" i="2" s="1"/>
  <c r="C217" i="2"/>
  <c r="C216" i="2" s="1"/>
  <c r="C215" i="2" s="1"/>
  <c r="D210" i="2"/>
  <c r="C210" i="2"/>
  <c r="D209" i="2"/>
  <c r="C209" i="2"/>
  <c r="C208" i="2" s="1"/>
  <c r="C207" i="2" s="1"/>
  <c r="C206" i="2" s="1"/>
  <c r="D208" i="2"/>
  <c r="D207" i="2"/>
  <c r="D206" i="2"/>
  <c r="D204" i="2"/>
  <c r="D203" i="2" s="1"/>
  <c r="D202" i="2" s="1"/>
  <c r="D201" i="2" s="1"/>
  <c r="D200" i="2" s="1"/>
  <c r="C204" i="2"/>
  <c r="C203" i="2" s="1"/>
  <c r="C202" i="2" s="1"/>
  <c r="C201" i="2" s="1"/>
  <c r="C200" i="2" s="1"/>
  <c r="D198" i="2"/>
  <c r="C198" i="2"/>
  <c r="D197" i="2"/>
  <c r="C197" i="2"/>
  <c r="C196" i="2" s="1"/>
  <c r="C195" i="2" s="1"/>
  <c r="C194" i="2" s="1"/>
  <c r="D196" i="2"/>
  <c r="D195" i="2" s="1"/>
  <c r="D194" i="2" s="1"/>
  <c r="D192" i="2"/>
  <c r="C192" i="2"/>
  <c r="D190" i="2"/>
  <c r="C190" i="2"/>
  <c r="D189" i="2"/>
  <c r="D187" i="2"/>
  <c r="C187" i="2"/>
  <c r="C186" i="2" s="1"/>
  <c r="D186" i="2"/>
  <c r="D184" i="2"/>
  <c r="C184" i="2"/>
  <c r="D182" i="2"/>
  <c r="C182" i="2"/>
  <c r="D180" i="2"/>
  <c r="C180" i="2"/>
  <c r="D177" i="2"/>
  <c r="C177" i="2"/>
  <c r="D175" i="2"/>
  <c r="C175" i="2"/>
  <c r="D170" i="2"/>
  <c r="C170" i="2"/>
  <c r="D166" i="2"/>
  <c r="C166" i="2"/>
  <c r="D154" i="2"/>
  <c r="D163" i="2" s="1"/>
  <c r="C154" i="2"/>
  <c r="C164" i="2" s="1"/>
  <c r="D148" i="2"/>
  <c r="C148" i="2"/>
  <c r="D146" i="2"/>
  <c r="C146" i="2"/>
  <c r="D145" i="2"/>
  <c r="C145" i="2"/>
  <c r="D143" i="2"/>
  <c r="C143" i="2"/>
  <c r="D132" i="2"/>
  <c r="D139" i="2" s="1"/>
  <c r="C132" i="2"/>
  <c r="C140" i="2" s="1"/>
  <c r="D124" i="2"/>
  <c r="D116" i="2" s="1"/>
  <c r="D119" i="2"/>
  <c r="C119" i="2"/>
  <c r="D117" i="2"/>
  <c r="C117" i="2"/>
  <c r="D114" i="2"/>
  <c r="C114" i="2"/>
  <c r="D106" i="2"/>
  <c r="C106" i="2"/>
  <c r="D104" i="2"/>
  <c r="C104" i="2"/>
  <c r="D101" i="2"/>
  <c r="C101" i="2"/>
  <c r="D99" i="2"/>
  <c r="C99" i="2"/>
  <c r="D93" i="2"/>
  <c r="C93" i="2"/>
  <c r="D89" i="2"/>
  <c r="C89" i="2"/>
  <c r="C88" i="2"/>
  <c r="C87" i="2"/>
  <c r="C86" i="2"/>
  <c r="D78" i="2"/>
  <c r="D87" i="2" s="1"/>
  <c r="C84" i="2"/>
  <c r="D73" i="2"/>
  <c r="D70" i="2" s="1"/>
  <c r="D72" i="2"/>
  <c r="D71" i="2"/>
  <c r="D69" i="2"/>
  <c r="D68" i="2"/>
  <c r="D67" i="2"/>
  <c r="D66" i="2"/>
  <c r="D65" i="2" s="1"/>
  <c r="C65" i="2"/>
  <c r="D64" i="2"/>
  <c r="D63" i="2" s="1"/>
  <c r="C64" i="2"/>
  <c r="C63" i="2" s="1"/>
  <c r="D61" i="2"/>
  <c r="D60" i="2"/>
  <c r="D59" i="2"/>
  <c r="D58" i="2"/>
  <c r="D57" i="2" s="1"/>
  <c r="C57" i="2"/>
  <c r="D56" i="2"/>
  <c r="D52" i="2" s="1"/>
  <c r="D51" i="2" s="1"/>
  <c r="D55" i="2"/>
  <c r="D54" i="2"/>
  <c r="C54" i="2"/>
  <c r="D53" i="2"/>
  <c r="C53" i="2"/>
  <c r="C52" i="2"/>
  <c r="C51" i="2" s="1"/>
  <c r="D50" i="2"/>
  <c r="D49" i="2" s="1"/>
  <c r="D48" i="2" s="1"/>
  <c r="C50" i="2"/>
  <c r="C49" i="2" s="1"/>
  <c r="C48" i="2" s="1"/>
  <c r="D47" i="2"/>
  <c r="D46" i="2"/>
  <c r="C46" i="2"/>
  <c r="D45" i="2"/>
  <c r="C45" i="2"/>
  <c r="D44" i="2"/>
  <c r="C44" i="2"/>
  <c r="D43" i="2"/>
  <c r="C43" i="2"/>
  <c r="D42" i="2"/>
  <c r="C42" i="2"/>
  <c r="D41" i="2"/>
  <c r="D40" i="2"/>
  <c r="D39" i="2"/>
  <c r="C39" i="2"/>
  <c r="D37" i="2"/>
  <c r="D36" i="2"/>
  <c r="C36" i="2"/>
  <c r="D35" i="2"/>
  <c r="D34" i="2"/>
  <c r="D33" i="2" s="1"/>
  <c r="C34" i="2"/>
  <c r="C33" i="2" s="1"/>
  <c r="D32" i="2"/>
  <c r="D31" i="2" s="1"/>
  <c r="C31" i="2"/>
  <c r="D30" i="2"/>
  <c r="C30" i="2"/>
  <c r="D29" i="2"/>
  <c r="C29" i="2"/>
  <c r="D28" i="2"/>
  <c r="C28" i="2"/>
  <c r="D27" i="2"/>
  <c r="D26" i="2"/>
  <c r="C24" i="2"/>
  <c r="D25" i="2"/>
  <c r="D24" i="2" s="1"/>
  <c r="D23" i="2"/>
  <c r="C23" i="2"/>
  <c r="C20" i="2" s="1"/>
  <c r="D22" i="2"/>
  <c r="D21" i="2"/>
  <c r="D20" i="2" s="1"/>
  <c r="D13" i="2"/>
  <c r="C13" i="2"/>
  <c r="D12" i="2"/>
  <c r="D11" i="2"/>
  <c r="D10" i="2"/>
  <c r="D9" i="2"/>
  <c r="C8" i="2"/>
  <c r="D164" i="2" l="1"/>
  <c r="D165" i="2"/>
  <c r="D141" i="2"/>
  <c r="C142" i="2"/>
  <c r="D140" i="2"/>
  <c r="C141" i="2"/>
  <c r="D84" i="2"/>
  <c r="D86" i="2"/>
  <c r="D17" i="2" s="1"/>
  <c r="D88" i="2"/>
  <c r="D85" i="2"/>
  <c r="D62" i="2"/>
  <c r="D142" i="2"/>
  <c r="D38" i="2"/>
  <c r="C116" i="2"/>
  <c r="C38" i="2"/>
  <c r="C189" i="2"/>
  <c r="C165" i="2"/>
  <c r="C85" i="2"/>
  <c r="C83" i="2" s="1"/>
  <c r="C77" i="2" s="1"/>
  <c r="C76" i="2" s="1"/>
  <c r="C75" i="2" s="1"/>
  <c r="C74" i="2" s="1"/>
  <c r="C62" i="2"/>
  <c r="C161" i="2"/>
  <c r="D161" i="2"/>
  <c r="D8" i="2"/>
  <c r="C138" i="2"/>
  <c r="C162" i="2"/>
  <c r="D138" i="2"/>
  <c r="D162" i="2"/>
  <c r="D16" i="2" s="1"/>
  <c r="C139" i="2"/>
  <c r="C163" i="2"/>
  <c r="D83" i="2" l="1"/>
  <c r="D77" i="2" s="1"/>
  <c r="D76" i="2" s="1"/>
  <c r="D75" i="2" s="1"/>
  <c r="D74" i="2" s="1"/>
  <c r="D137" i="2"/>
  <c r="D131" i="2" s="1"/>
  <c r="D130" i="2" s="1"/>
  <c r="D129" i="2" s="1"/>
  <c r="D128" i="2" s="1"/>
  <c r="D19" i="2"/>
  <c r="D18" i="2"/>
  <c r="C160" i="2"/>
  <c r="C153" i="2" s="1"/>
  <c r="C152" i="2" s="1"/>
  <c r="C151" i="2" s="1"/>
  <c r="C150" i="2" s="1"/>
  <c r="C137" i="2"/>
  <c r="C131" i="2" s="1"/>
  <c r="C130" i="2" s="1"/>
  <c r="C129" i="2" s="1"/>
  <c r="C128" i="2" s="1"/>
  <c r="D15" i="2"/>
  <c r="D14" i="2" s="1"/>
  <c r="D7" i="2" s="1"/>
  <c r="D6" i="2" s="1"/>
  <c r="D5" i="2" s="1"/>
  <c r="D4" i="2" s="1"/>
  <c r="C7" i="2"/>
  <c r="C6" i="2" s="1"/>
  <c r="C5" i="2" s="1"/>
  <c r="C4" i="2" s="1"/>
  <c r="D160" i="2"/>
  <c r="D153" i="2" s="1"/>
  <c r="D152" i="2" s="1"/>
  <c r="D151" i="2" s="1"/>
  <c r="D150" i="2" s="1"/>
</calcChain>
</file>

<file path=xl/sharedStrings.xml><?xml version="1.0" encoding="utf-8"?>
<sst xmlns="http://schemas.openxmlformats.org/spreadsheetml/2006/main" count="270" uniqueCount="158">
  <si>
    <t>№</t>
  </si>
  <si>
    <t>Үзүүлэлт</t>
  </si>
  <si>
    <t xml:space="preserve">                       НИЙТ ЗАРЛАГА ба ЦЭВЭР ЗЭЭЛИЙН ДҮН</t>
  </si>
  <si>
    <t xml:space="preserve">                            УРСГАЛ ЗАРДАЛ</t>
  </si>
  <si>
    <t xml:space="preserve">                                 БАРАА, ҮЙЛЧИЛГЭЭНИЙ ЗАРДАЛ</t>
  </si>
  <si>
    <t xml:space="preserve">                                      Цалин, хөлс болон нэмэгдэл урамшил</t>
  </si>
  <si>
    <t xml:space="preserve">                                                Үндсэн цалин</t>
  </si>
  <si>
    <t xml:space="preserve">                                                Нэмэгдэл</t>
  </si>
  <si>
    <t xml:space="preserve">                                                Унаа хоолны Хөнгөлөлт</t>
  </si>
  <si>
    <t xml:space="preserve">                                                Урамшуулал</t>
  </si>
  <si>
    <t xml:space="preserve">                                                Гэрээт ажлын цалин</t>
  </si>
  <si>
    <t xml:space="preserve">                                      Ажил олгогчоос нийгмийн даатгалд төлөх шимтгэл</t>
  </si>
  <si>
    <t xml:space="preserve">                                                Тэтгэврийн даатгал</t>
  </si>
  <si>
    <t xml:space="preserve">                                                Тэтгэмжийн даатгал</t>
  </si>
  <si>
    <t xml:space="preserve">                                                ҮОМШ-ний даатгал</t>
  </si>
  <si>
    <t xml:space="preserve">                                                Ажилгүйдлийн даатгал</t>
  </si>
  <si>
    <t xml:space="preserve">                                                Эрүүл мэндийн даатгал</t>
  </si>
  <si>
    <t xml:space="preserve">                                      Хангамж, бараа материалын зардал</t>
  </si>
  <si>
    <t xml:space="preserve">                                                Бичиг хэрэг</t>
  </si>
  <si>
    <t xml:space="preserve">                                                Тээвэр, шатахуун</t>
  </si>
  <si>
    <t xml:space="preserve">                                                Шуудан, холбоо, интернэтийн төлбөр</t>
  </si>
  <si>
    <t xml:space="preserve">                                                Ном, хэвлэл</t>
  </si>
  <si>
    <t xml:space="preserve">                                                Бага үнэтэй, түргэн элэгдэх, ахуйн эд зүйлс</t>
  </si>
  <si>
    <t xml:space="preserve">                                      Эд хогшил, урсгал засварын зардал</t>
  </si>
  <si>
    <t xml:space="preserve">                                                Багаж, техник, хэрэгсэл</t>
  </si>
  <si>
    <t xml:space="preserve">                                                Урсгал засвар</t>
  </si>
  <si>
    <t xml:space="preserve">                                      Томилолт, зочны зардал</t>
  </si>
  <si>
    <t xml:space="preserve">                                                Дотоод албан томилолт</t>
  </si>
  <si>
    <t xml:space="preserve">                                      Бусдаар гүйцэтгүүлсэн ажил, үйлчилгээний төлбөр, хураамж</t>
  </si>
  <si>
    <t xml:space="preserve">                                                Бусдаар гүйцэтгүүлсэн бусад нийтлэг ажил, үйлчилгээний төлбөр, хураамж</t>
  </si>
  <si>
    <t xml:space="preserve">                                                Аудит, баталгаажуулалт, зэрэглэл тогтоох</t>
  </si>
  <si>
    <t xml:space="preserve">                                                Даатгалын үйлчилгээ</t>
  </si>
  <si>
    <t xml:space="preserve">                                                Тээврийн хэрэгслийн татвар</t>
  </si>
  <si>
    <t xml:space="preserve">                                                Тээврийн хэрэгслийн оношлогоо</t>
  </si>
  <si>
    <t xml:space="preserve">                                      Бараа үйлчилгээний бусад зардал</t>
  </si>
  <si>
    <t xml:space="preserve">                                                Бараа үйлчилгээний бусад зардал</t>
  </si>
  <si>
    <t xml:space="preserve">                                 УРСГАЛ ШИЛЖҮҮЛЭГ</t>
  </si>
  <si>
    <t xml:space="preserve">                                      Бусад урсгал шилжүүлэг</t>
  </si>
  <si>
    <t xml:space="preserve">                                                Хөдөө орон нутагт тогтвор суурьшилтай ажилласны тэтгэмж</t>
  </si>
  <si>
    <t xml:space="preserve">                                                Тэтгэвэрт гарахад олгох нэг удаагийн мөнгөн тэтгэмж</t>
  </si>
  <si>
    <t xml:space="preserve">                                                Нэг удаагийн тэтгэмж, шагнал урамшуулал</t>
  </si>
  <si>
    <t xml:space="preserve">                            ХӨРӨНГИЙН ЗАРДАЛ</t>
  </si>
  <si>
    <t xml:space="preserve">                                                Барилга байгууламж</t>
  </si>
  <si>
    <t xml:space="preserve">                                                Их засвар</t>
  </si>
  <si>
    <t xml:space="preserve">                                                Тоног төхөөрөмж</t>
  </si>
  <si>
    <t xml:space="preserve">                                                Бусад хөрөнгө</t>
  </si>
  <si>
    <t xml:space="preserve">                       ТӨСВИЙН БУСАД МЭДЭЭЛЛИЙН АНГИЛАЛ</t>
  </si>
  <si>
    <t xml:space="preserve">                            БАЙГУУЛЛАГЫН ТОО</t>
  </si>
  <si>
    <t xml:space="preserve">                                                Төсвийн байгууллага</t>
  </si>
  <si>
    <t xml:space="preserve">                            АЖИЛЛАГСДЫН ТОО</t>
  </si>
  <si>
    <t xml:space="preserve">                                                Удирдах ажилтан</t>
  </si>
  <si>
    <t xml:space="preserve">                                                Гүйцэтгэх ажилтан</t>
  </si>
  <si>
    <t xml:space="preserve">                                                Үйлчлэх ажилтан</t>
  </si>
  <si>
    <t xml:space="preserve">                            ОРОН ТООНЫ МЭДЭЭЛЭЛ</t>
  </si>
  <si>
    <t xml:space="preserve">                                                Төрийн захиргааны албан хаагч (ТЗ)</t>
  </si>
  <si>
    <t xml:space="preserve">                                                Төрийн үйлчилгээний бусад албан хаагч (ТҮ)</t>
  </si>
  <si>
    <t xml:space="preserve">                                                Гэрээт ажилтан</t>
  </si>
  <si>
    <t xml:space="preserve">                                                Улс төрийн албан хаагч (УТ)</t>
  </si>
  <si>
    <t xml:space="preserve">            Үндсэн үйл ажиллагааны  зардал</t>
  </si>
  <si>
    <t xml:space="preserve">                             НИЙТ ЗАРЛАГА ба ЦЭВЭР ЗЭЭЛИЙН ДҮН</t>
  </si>
  <si>
    <t xml:space="preserve">                                  УРСГАЛ ЗАРДАЛ</t>
  </si>
  <si>
    <t xml:space="preserve">                                       БАРАА, ҮЙЛЧИЛГЭЭНИЙ ЗАРДАЛ</t>
  </si>
  <si>
    <t xml:space="preserve">                                            Цалин, хөлс болон нэмэгдэл урамшил</t>
  </si>
  <si>
    <t xml:space="preserve">                                                      Үндсэн цалин</t>
  </si>
  <si>
    <t xml:space="preserve">                                                      Нэмэгдэл</t>
  </si>
  <si>
    <t xml:space="preserve">                                                      Урамшуулал</t>
  </si>
  <si>
    <t xml:space="preserve">                                                      Унаа хоолны Хөнгөлөлт</t>
  </si>
  <si>
    <t xml:space="preserve">                                            Ажил олгогчоос нийгмийн даатгалд төлөх шимтгэл</t>
  </si>
  <si>
    <t xml:space="preserve">                                                      Тэтгэврийн даатгал</t>
  </si>
  <si>
    <t xml:space="preserve">                                                      Тэтгэмжийн даатгал</t>
  </si>
  <si>
    <t xml:space="preserve">                                                      ҮОМШ-ний даатгал</t>
  </si>
  <si>
    <t xml:space="preserve">                                                      Ажилгүйдлийн даатгал</t>
  </si>
  <si>
    <t xml:space="preserve">                                                      Эрүүл мэндийн даатгал</t>
  </si>
  <si>
    <t xml:space="preserve">                                            Хангамж, бараа материалын зардал</t>
  </si>
  <si>
    <t xml:space="preserve">                                                      Бичиг хэрэг</t>
  </si>
  <si>
    <t xml:space="preserve">                                                      Тээвэр, шатахуун</t>
  </si>
  <si>
    <t xml:space="preserve">                                                      Шуудан, холбоо, интернэтийн төлбөр</t>
  </si>
  <si>
    <t xml:space="preserve">                                                      Ном, хэвлэл</t>
  </si>
  <si>
    <t xml:space="preserve">                                                      Бага үнэтэй, түргэн элэгдэх, ахуйн эд зүйлс</t>
  </si>
  <si>
    <t xml:space="preserve">                                            Эд хогшил, урсгал засварын зардал</t>
  </si>
  <si>
    <t xml:space="preserve">                                                      Багаж, техник, хэрэгсэл</t>
  </si>
  <si>
    <t xml:space="preserve">                                                      Урсгал засвар</t>
  </si>
  <si>
    <t xml:space="preserve">                                            Томилолт, зочны зардал</t>
  </si>
  <si>
    <t xml:space="preserve">                                                      Дотоод албан томилолт</t>
  </si>
  <si>
    <t xml:space="preserve">                                            Бусдаар гүйцэтгүүлсэн ажил, үйлчилгээний төлбөр, хураамж</t>
  </si>
  <si>
    <t xml:space="preserve">                                                      Бусдаар гүйцэтгүүлсэн бусад нийтлэг ажил, үйлчилгээний төлбөр, хураамж</t>
  </si>
  <si>
    <t xml:space="preserve">                                                      Аудит, баталгаажуулалт, зэрэглэл тогтоох</t>
  </si>
  <si>
    <t xml:space="preserve">                                                      Даатгалын үйлчилгээ</t>
  </si>
  <si>
    <t xml:space="preserve">                                                      Тээврийн хэрэгслийн татвар</t>
  </si>
  <si>
    <t xml:space="preserve">                                                      Тээврийн хэрэгслийн оношлогоо</t>
  </si>
  <si>
    <t xml:space="preserve">                                            Бараа үйлчилгээний бусад зардал</t>
  </si>
  <si>
    <t xml:space="preserve">                                                      Бараа үйлчилгээний бусад зардал</t>
  </si>
  <si>
    <t xml:space="preserve">                             ТӨСВИЙН БУСАД МЭДЭЭЛЛИЙН АНГИЛАЛ</t>
  </si>
  <si>
    <t xml:space="preserve">                                  БАЙГУУЛЛАГЫН ТОО</t>
  </si>
  <si>
    <t xml:space="preserve">                                                      Төсвийн байгууллага</t>
  </si>
  <si>
    <t xml:space="preserve">                                  АЖИЛЛАГСДЫН ТОО</t>
  </si>
  <si>
    <t xml:space="preserve">                                                      Удирдах ажилтан</t>
  </si>
  <si>
    <t xml:space="preserve">                                                      Гүйцэтгэх ажилтан</t>
  </si>
  <si>
    <t xml:space="preserve">                                                      Үйлчлэх ажилтан</t>
  </si>
  <si>
    <t xml:space="preserve">                                  ОРОН ТООНЫ МЭДЭЭЛЭЛ</t>
  </si>
  <si>
    <t xml:space="preserve">                                                      Төрийн захиргааны албан хаагч (ТЗ)</t>
  </si>
  <si>
    <t xml:space="preserve">                                                      Төрийн үйлчилгээний бусад албан хаагч (ТҮ)</t>
  </si>
  <si>
    <t xml:space="preserve">                                                      Гэрээт ажилтан</t>
  </si>
  <si>
    <t xml:space="preserve">                                                      Улс төрийн албан хаагч (УТ)</t>
  </si>
  <si>
    <t xml:space="preserve">            Гэрээгээр гүйцэтгүүлэх ажил, үйлчилгээ</t>
  </si>
  <si>
    <t xml:space="preserve">            Мэдээлэл, сурталчилгааны зардал</t>
  </si>
  <si>
    <t xml:space="preserve">            Ажил олгогчоос олгох тэтгэмж, урамшуулал, дэмжлэг</t>
  </si>
  <si>
    <t xml:space="preserve">                                       УРСГАЛ ШИЛЖҮҮЛЭГ</t>
  </si>
  <si>
    <t xml:space="preserve">                                            Бусад урсгал шилжүүлэг</t>
  </si>
  <si>
    <t xml:space="preserve">                                                      Тэтгэвэрт гарахад олгох нэг удаагийн мөнгөн тэтгэмж</t>
  </si>
  <si>
    <t xml:space="preserve">                                                      Хөдөө орон нутагт тогтвор суурьшилтай ажилласны тэтгэмж</t>
  </si>
  <si>
    <t xml:space="preserve">                                                      Нэг удаагийн тэтгэмж, шагнал урамшуулал</t>
  </si>
  <si>
    <t xml:space="preserve">            Бусад</t>
  </si>
  <si>
    <t xml:space="preserve">                                  ХӨРӨНГИЙН ЗАРДАЛ</t>
  </si>
  <si>
    <t xml:space="preserve">                                                      Барилга байгууламж</t>
  </si>
  <si>
    <t xml:space="preserve">                                                      Их засвар</t>
  </si>
  <si>
    <t xml:space="preserve">                                                      Тоног төхөөрөмж</t>
  </si>
  <si>
    <t xml:space="preserve">                                                      Бусад хөрөнгө</t>
  </si>
  <si>
    <t xml:space="preserve">      Орон нутгийн гүйцэтгэх засаглалын удирдлага</t>
  </si>
  <si>
    <t xml:space="preserve">                                      Байр ашиглалттай холбоотой тогтмол зардал</t>
  </si>
  <si>
    <t xml:space="preserve">                                                Гэрэл, цахилгаан</t>
  </si>
  <si>
    <t xml:space="preserve">                                                Түлш, халаалт</t>
  </si>
  <si>
    <t xml:space="preserve">                                                Цэвэр, бохир ус</t>
  </si>
  <si>
    <t xml:space="preserve">                                                Хог хаягдал зайлуулах, хортон мэрэгчдийн устгал, ариутгал</t>
  </si>
  <si>
    <t xml:space="preserve">                                      Нормативт зардал</t>
  </si>
  <si>
    <t xml:space="preserve">                                                Нормын хувцас, зөөлөн эдлэл</t>
  </si>
  <si>
    <t xml:space="preserve">                                                Газрын төлбөр</t>
  </si>
  <si>
    <t xml:space="preserve">                                                Банк, санхүүгийн байгууллагын үйлчилгээний хураамж</t>
  </si>
  <si>
    <t xml:space="preserve">                                 ТАТААС</t>
  </si>
  <si>
    <t xml:space="preserve">                                      Төрийн өмчит байгууллагад олгох татаас</t>
  </si>
  <si>
    <t xml:space="preserve">                                                Төрийн өмчит байгууллагад олгох татаас</t>
  </si>
  <si>
    <t xml:space="preserve">                                                Бусад Ажил олгогчоос олгох бусад тэтгэмж, урамшуулал</t>
  </si>
  <si>
    <t xml:space="preserve">                                            Байр ашиглалттай холбоотой тогтмол зардал</t>
  </si>
  <si>
    <t xml:space="preserve">                                                      Гэрэл, цахилгаан</t>
  </si>
  <si>
    <t xml:space="preserve">                                                      Түлш, халаалт</t>
  </si>
  <si>
    <t xml:space="preserve">                                                      Цэвэр, бохир ус</t>
  </si>
  <si>
    <t xml:space="preserve">                                            Нормативт зардал</t>
  </si>
  <si>
    <t xml:space="preserve">                                                      Нормын хувцас, зөөлөн эдлэл</t>
  </si>
  <si>
    <t xml:space="preserve">                                                      Газрын төлбөр</t>
  </si>
  <si>
    <t xml:space="preserve">                                                      Банк, санхүүгийн байгууллагын үйлчилгээний хураамж</t>
  </si>
  <si>
    <t xml:space="preserve">                                                      Гэрээт ажлын цалин</t>
  </si>
  <si>
    <t xml:space="preserve">            Баг, хорооны үйл ажиллагааны зардал</t>
  </si>
  <si>
    <t xml:space="preserve">                                                      Ном хэвлэл</t>
  </si>
  <si>
    <t xml:space="preserve">            Усан хангамжийн татаас</t>
  </si>
  <si>
    <t xml:space="preserve">                                       ТАТААС</t>
  </si>
  <si>
    <t xml:space="preserve">                                            Төрийн өмчит байгууллагад олгох татаас</t>
  </si>
  <si>
    <t xml:space="preserve">                                                      Төрийн өмчит байгууллагад олгох татаас</t>
  </si>
  <si>
    <t xml:space="preserve">                                                      Бусад Ажил олгогчоос олгох бусад тэтгэмж, урамшуулал</t>
  </si>
  <si>
    <t xml:space="preserve">            Орон нутгийн нөөц хөрөнгө</t>
  </si>
  <si>
    <t xml:space="preserve">            Хур хог хаягдал, орчны бохирдлыг устгах, цэвэрлэх үйлчилгээ</t>
  </si>
  <si>
    <t xml:space="preserve">                                                      Хог хаягдал зайлуулах, хортон мэрэгчдийн устгал, ариутгал</t>
  </si>
  <si>
    <t xml:space="preserve">            Улсын их баяр наадам</t>
  </si>
  <si>
    <t xml:space="preserve">      Хүрээлэн буй орчны бодлого, удирдлага</t>
  </si>
  <si>
    <t xml:space="preserve">            Байгаль орчныг хамгаалах, нөхөн сэргээх</t>
  </si>
  <si>
    <t>ЗДТГ</t>
  </si>
  <si>
    <t>ИТХ</t>
  </si>
  <si>
    <t>СЭРГЭЛЭН СУМЫН 2024 ОНЫ ТӨСВИЙН ТӨСӨЛ</t>
  </si>
  <si>
    <t>Ниит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</si>
</sst>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6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6" fontId="3" fillId="2" borderId="0" xfId="1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 applyProtection="1">
      <alignment vertical="center"/>
      <protection locked="0"/>
    </xf>
    <xf numFmtId="164" fontId="3" fillId="0" borderId="1" xfId="0" applyNumberFormat="1" applyFont="1" applyBorder="1"/>
    <xf numFmtId="166" fontId="3" fillId="0" borderId="1" xfId="1" applyNumberFormat="1" applyFont="1" applyBorder="1"/>
    <xf numFmtId="0" fontId="3" fillId="0" borderId="1" xfId="0" applyFont="1" applyBorder="1" applyAlignment="1" applyProtection="1">
      <alignment vertical="center"/>
      <protection locked="0"/>
    </xf>
    <xf numFmtId="166" fontId="3" fillId="2" borderId="1" xfId="1" applyNumberFormat="1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F4FE-9E15-482F-81D6-29B5792ABB62}">
  <dimension ref="A1:F267"/>
  <sheetViews>
    <sheetView tabSelected="1" workbookViewId="0">
      <selection activeCell="E4" sqref="E4:E267"/>
    </sheetView>
  </sheetViews>
  <sheetFormatPr defaultColWidth="10" defaultRowHeight="13.8" x14ac:dyDescent="0.3"/>
  <cols>
    <col min="1" max="1" width="3.88671875" style="3" bestFit="1" customWidth="1"/>
    <col min="2" max="2" width="69.6640625" style="2" customWidth="1"/>
    <col min="3" max="4" width="13.44140625" style="2" customWidth="1"/>
    <col min="5" max="5" width="13" style="2" bestFit="1" customWidth="1"/>
    <col min="6" max="16384" width="10" style="2"/>
  </cols>
  <sheetData>
    <row r="1" spans="1:6" x14ac:dyDescent="0.3">
      <c r="A1" s="1" t="s">
        <v>156</v>
      </c>
      <c r="B1" s="1"/>
      <c r="C1" s="1"/>
      <c r="D1" s="1"/>
    </row>
    <row r="3" spans="1:6" x14ac:dyDescent="0.3">
      <c r="A3" s="10" t="s">
        <v>0</v>
      </c>
      <c r="B3" s="10" t="s">
        <v>1</v>
      </c>
      <c r="C3" s="10" t="s">
        <v>155</v>
      </c>
      <c r="D3" s="10" t="s">
        <v>154</v>
      </c>
      <c r="E3" s="23" t="s">
        <v>157</v>
      </c>
    </row>
    <row r="4" spans="1:6" s="15" customFormat="1" x14ac:dyDescent="0.3">
      <c r="A4" s="12">
        <v>1</v>
      </c>
      <c r="B4" s="13" t="s">
        <v>118</v>
      </c>
      <c r="C4" s="4">
        <f>+C5</f>
        <v>181368.19999999995</v>
      </c>
      <c r="D4" s="4">
        <f>+D5</f>
        <v>1209773.6499999999</v>
      </c>
      <c r="E4" s="24">
        <f>C4+D4</f>
        <v>1391141.8499999999</v>
      </c>
      <c r="F4" s="14"/>
    </row>
    <row r="5" spans="1:6" x14ac:dyDescent="0.3">
      <c r="A5" s="11">
        <v>2</v>
      </c>
      <c r="B5" s="16" t="s">
        <v>2</v>
      </c>
      <c r="C5" s="6">
        <f>+C6+C57</f>
        <v>181368.19999999995</v>
      </c>
      <c r="D5" s="6">
        <f>+D6+D57</f>
        <v>1209773.6499999999</v>
      </c>
      <c r="E5" s="24">
        <f t="shared" ref="E5:E68" si="0">C5+D5</f>
        <v>1391141.8499999999</v>
      </c>
    </row>
    <row r="6" spans="1:6" x14ac:dyDescent="0.3">
      <c r="A6" s="11">
        <v>3</v>
      </c>
      <c r="B6" s="16" t="s">
        <v>3</v>
      </c>
      <c r="C6" s="6">
        <f>+C7+C48+C51</f>
        <v>181368.19999999995</v>
      </c>
      <c r="D6" s="6">
        <f>+D7+D48+D51</f>
        <v>1209773.6499999999</v>
      </c>
      <c r="E6" s="24">
        <f t="shared" si="0"/>
        <v>1391141.8499999999</v>
      </c>
    </row>
    <row r="7" spans="1:6" s="20" customFormat="1" x14ac:dyDescent="0.3">
      <c r="A7" s="17">
        <v>4</v>
      </c>
      <c r="B7" s="18" t="s">
        <v>4</v>
      </c>
      <c r="C7" s="19">
        <f>+C8+C14+C20+C24+C31+C33+C36+C38+C46</f>
        <v>179368.19999999995</v>
      </c>
      <c r="D7" s="19">
        <f>+D8+D14+D20+D24+D31+D33+D36+D38+D46</f>
        <v>1184653.6499999999</v>
      </c>
      <c r="E7" s="24">
        <f t="shared" si="0"/>
        <v>1364021.8499999999</v>
      </c>
    </row>
    <row r="8" spans="1:6" x14ac:dyDescent="0.3">
      <c r="A8" s="11">
        <v>5</v>
      </c>
      <c r="B8" s="16" t="s">
        <v>5</v>
      </c>
      <c r="C8" s="6">
        <f>SUM(C9:C13)</f>
        <v>141346.09999999998</v>
      </c>
      <c r="D8" s="6">
        <f>SUM(D9:D13)</f>
        <v>564470.79999999993</v>
      </c>
      <c r="E8" s="24">
        <f t="shared" si="0"/>
        <v>705816.89999999991</v>
      </c>
    </row>
    <row r="9" spans="1:6" x14ac:dyDescent="0.3">
      <c r="A9" s="11">
        <v>6</v>
      </c>
      <c r="B9" s="16" t="s">
        <v>6</v>
      </c>
      <c r="C9" s="6">
        <v>55764</v>
      </c>
      <c r="D9" s="6">
        <f t="shared" ref="D9:D11" si="1">+D79+D133+D155</f>
        <v>349692</v>
      </c>
      <c r="E9" s="24">
        <f t="shared" si="0"/>
        <v>405456</v>
      </c>
    </row>
    <row r="10" spans="1:6" x14ac:dyDescent="0.3">
      <c r="A10" s="11">
        <v>7</v>
      </c>
      <c r="B10" s="16" t="s">
        <v>7</v>
      </c>
      <c r="C10" s="6">
        <v>30722.9</v>
      </c>
      <c r="D10" s="6">
        <f t="shared" si="1"/>
        <v>135945.20000000001</v>
      </c>
      <c r="E10" s="24">
        <f t="shared" si="0"/>
        <v>166668.1</v>
      </c>
    </row>
    <row r="11" spans="1:6" x14ac:dyDescent="0.3">
      <c r="A11" s="11">
        <v>8</v>
      </c>
      <c r="B11" s="16" t="s">
        <v>8</v>
      </c>
      <c r="C11" s="6">
        <v>5544</v>
      </c>
      <c r="D11" s="6">
        <f t="shared" si="1"/>
        <v>48048</v>
      </c>
      <c r="E11" s="24">
        <f t="shared" si="0"/>
        <v>53592</v>
      </c>
    </row>
    <row r="12" spans="1:6" x14ac:dyDescent="0.3">
      <c r="A12" s="11">
        <v>9</v>
      </c>
      <c r="B12" s="16" t="s">
        <v>9</v>
      </c>
      <c r="C12" s="6">
        <v>26815.200000000001</v>
      </c>
      <c r="D12" s="6">
        <f>+D82+D158</f>
        <v>30785.599999999999</v>
      </c>
      <c r="E12" s="24">
        <f t="shared" si="0"/>
        <v>57600.800000000003</v>
      </c>
    </row>
    <row r="13" spans="1:6" x14ac:dyDescent="0.3">
      <c r="A13" s="11">
        <v>10</v>
      </c>
      <c r="B13" s="16" t="s">
        <v>10</v>
      </c>
      <c r="C13" s="6">
        <f>+C136+C159</f>
        <v>22500</v>
      </c>
      <c r="D13" s="6">
        <f>+D136+D159</f>
        <v>0</v>
      </c>
      <c r="E13" s="24">
        <f t="shared" si="0"/>
        <v>22500</v>
      </c>
    </row>
    <row r="14" spans="1:6" x14ac:dyDescent="0.3">
      <c r="A14" s="11">
        <v>11</v>
      </c>
      <c r="B14" s="16" t="s">
        <v>11</v>
      </c>
      <c r="C14" s="6">
        <f>C15+C16+C17+C18+C19</f>
        <v>14855.8</v>
      </c>
      <c r="D14" s="6">
        <f>SUM(D15:D19)</f>
        <v>70558.849999999991</v>
      </c>
      <c r="E14" s="24">
        <f t="shared" si="0"/>
        <v>85414.65</v>
      </c>
    </row>
    <row r="15" spans="1:6" x14ac:dyDescent="0.3">
      <c r="A15" s="11">
        <v>12</v>
      </c>
      <c r="B15" s="16" t="s">
        <v>12</v>
      </c>
      <c r="C15" s="6">
        <v>10101.9</v>
      </c>
      <c r="D15" s="6">
        <f t="shared" ref="D15:D19" si="2">+D84+D138+D161</f>
        <v>47980.017999999996</v>
      </c>
      <c r="E15" s="24">
        <f t="shared" si="0"/>
        <v>58081.917999999998</v>
      </c>
    </row>
    <row r="16" spans="1:6" x14ac:dyDescent="0.3">
      <c r="A16" s="11">
        <v>13</v>
      </c>
      <c r="B16" s="16" t="s">
        <v>13</v>
      </c>
      <c r="C16" s="6">
        <v>1188.5</v>
      </c>
      <c r="D16" s="6">
        <f t="shared" si="2"/>
        <v>5644.7080000000005</v>
      </c>
      <c r="E16" s="24">
        <f t="shared" si="0"/>
        <v>6833.2080000000005</v>
      </c>
    </row>
    <row r="17" spans="1:5" x14ac:dyDescent="0.3">
      <c r="A17" s="11">
        <v>14</v>
      </c>
      <c r="B17" s="16" t="s">
        <v>14</v>
      </c>
      <c r="C17" s="6">
        <v>950.8</v>
      </c>
      <c r="D17" s="6">
        <f t="shared" si="2"/>
        <v>4515.7664000000004</v>
      </c>
      <c r="E17" s="24">
        <f t="shared" si="0"/>
        <v>5466.5664000000006</v>
      </c>
    </row>
    <row r="18" spans="1:5" x14ac:dyDescent="0.3">
      <c r="A18" s="11">
        <v>15</v>
      </c>
      <c r="B18" s="16" t="s">
        <v>15</v>
      </c>
      <c r="C18" s="6">
        <v>237.7</v>
      </c>
      <c r="D18" s="6">
        <f t="shared" si="2"/>
        <v>1128.9416000000001</v>
      </c>
      <c r="E18" s="24">
        <f t="shared" si="0"/>
        <v>1366.6416000000002</v>
      </c>
    </row>
    <row r="19" spans="1:5" x14ac:dyDescent="0.3">
      <c r="A19" s="11">
        <v>16</v>
      </c>
      <c r="B19" s="16" t="s">
        <v>16</v>
      </c>
      <c r="C19" s="6">
        <v>2376.9</v>
      </c>
      <c r="D19" s="6">
        <f t="shared" si="2"/>
        <v>11289.416000000001</v>
      </c>
      <c r="E19" s="24">
        <f t="shared" si="0"/>
        <v>13666.316000000001</v>
      </c>
    </row>
    <row r="20" spans="1:5" x14ac:dyDescent="0.3">
      <c r="A20" s="11">
        <v>17</v>
      </c>
      <c r="B20" s="16" t="s">
        <v>119</v>
      </c>
      <c r="C20" s="6">
        <f>SUM(C21:C23)</f>
        <v>0</v>
      </c>
      <c r="D20" s="6">
        <f>SUM(D21:D23)</f>
        <v>51885</v>
      </c>
      <c r="E20" s="24">
        <f t="shared" si="0"/>
        <v>51885</v>
      </c>
    </row>
    <row r="21" spans="1:5" x14ac:dyDescent="0.3">
      <c r="A21" s="11">
        <v>18</v>
      </c>
      <c r="B21" s="16" t="s">
        <v>120</v>
      </c>
      <c r="C21" s="6"/>
      <c r="D21" s="6">
        <f t="shared" ref="C21:D23" si="3">+D90+D167</f>
        <v>37885</v>
      </c>
      <c r="E21" s="24">
        <f t="shared" si="0"/>
        <v>37885</v>
      </c>
    </row>
    <row r="22" spans="1:5" x14ac:dyDescent="0.3">
      <c r="A22" s="11">
        <v>19</v>
      </c>
      <c r="B22" s="16" t="s">
        <v>121</v>
      </c>
      <c r="C22" s="6"/>
      <c r="D22" s="6">
        <f t="shared" si="3"/>
        <v>11500</v>
      </c>
      <c r="E22" s="24">
        <f t="shared" si="0"/>
        <v>11500</v>
      </c>
    </row>
    <row r="23" spans="1:5" x14ac:dyDescent="0.3">
      <c r="A23" s="11">
        <v>20</v>
      </c>
      <c r="B23" s="16" t="s">
        <v>122</v>
      </c>
      <c r="C23" s="6">
        <f t="shared" si="3"/>
        <v>0</v>
      </c>
      <c r="D23" s="6">
        <f t="shared" si="3"/>
        <v>2500</v>
      </c>
      <c r="E23" s="24">
        <f t="shared" si="0"/>
        <v>2500</v>
      </c>
    </row>
    <row r="24" spans="1:5" x14ac:dyDescent="0.3">
      <c r="A24" s="11">
        <v>21</v>
      </c>
      <c r="B24" s="16" t="s">
        <v>17</v>
      </c>
      <c r="C24" s="6">
        <f>SUM(C25:C30)</f>
        <v>4758.3</v>
      </c>
      <c r="D24" s="6">
        <f>SUM(D25:D30)</f>
        <v>24400</v>
      </c>
      <c r="E24" s="24">
        <f t="shared" si="0"/>
        <v>29158.3</v>
      </c>
    </row>
    <row r="25" spans="1:5" x14ac:dyDescent="0.3">
      <c r="A25" s="11">
        <v>22</v>
      </c>
      <c r="B25" s="16" t="s">
        <v>18</v>
      </c>
      <c r="C25" s="6">
        <v>600</v>
      </c>
      <c r="D25" s="6">
        <f t="shared" ref="C25:D28" si="4">+D94+D171</f>
        <v>4000</v>
      </c>
      <c r="E25" s="24">
        <f t="shared" si="0"/>
        <v>4600</v>
      </c>
    </row>
    <row r="26" spans="1:5" x14ac:dyDescent="0.3">
      <c r="A26" s="11">
        <v>23</v>
      </c>
      <c r="B26" s="16" t="s">
        <v>19</v>
      </c>
      <c r="C26" s="6">
        <v>3678.3</v>
      </c>
      <c r="D26" s="6">
        <f t="shared" si="4"/>
        <v>16800</v>
      </c>
      <c r="E26" s="24">
        <f t="shared" si="0"/>
        <v>20478.3</v>
      </c>
    </row>
    <row r="27" spans="1:5" x14ac:dyDescent="0.3">
      <c r="A27" s="11">
        <v>24</v>
      </c>
      <c r="B27" s="16" t="s">
        <v>20</v>
      </c>
      <c r="C27" s="6">
        <v>480</v>
      </c>
      <c r="D27" s="6">
        <f t="shared" si="4"/>
        <v>3600</v>
      </c>
      <c r="E27" s="24">
        <f t="shared" si="0"/>
        <v>4080</v>
      </c>
    </row>
    <row r="28" spans="1:5" x14ac:dyDescent="0.3">
      <c r="A28" s="11">
        <v>25</v>
      </c>
      <c r="B28" s="16" t="s">
        <v>21</v>
      </c>
      <c r="C28" s="6">
        <f t="shared" si="4"/>
        <v>0</v>
      </c>
      <c r="D28" s="6">
        <f t="shared" si="4"/>
        <v>0</v>
      </c>
      <c r="E28" s="24">
        <f t="shared" si="0"/>
        <v>0</v>
      </c>
    </row>
    <row r="29" spans="1:5" x14ac:dyDescent="0.3">
      <c r="A29" s="11">
        <v>26</v>
      </c>
      <c r="B29" s="16" t="s">
        <v>123</v>
      </c>
      <c r="C29" s="6">
        <f>+C233</f>
        <v>0</v>
      </c>
      <c r="D29" s="6">
        <f>+D233</f>
        <v>0</v>
      </c>
      <c r="E29" s="24">
        <f t="shared" si="0"/>
        <v>0</v>
      </c>
    </row>
    <row r="30" spans="1:5" x14ac:dyDescent="0.3">
      <c r="A30" s="11">
        <v>27</v>
      </c>
      <c r="B30" s="16" t="s">
        <v>22</v>
      </c>
      <c r="C30" s="6">
        <f>+C98</f>
        <v>0</v>
      </c>
      <c r="D30" s="6">
        <f>+D98</f>
        <v>0</v>
      </c>
      <c r="E30" s="24">
        <f t="shared" si="0"/>
        <v>0</v>
      </c>
    </row>
    <row r="31" spans="1:5" x14ac:dyDescent="0.3">
      <c r="A31" s="11">
        <v>28</v>
      </c>
      <c r="B31" s="16" t="s">
        <v>124</v>
      </c>
      <c r="C31" s="6">
        <f>SUM(C32)</f>
        <v>0</v>
      </c>
      <c r="D31" s="6">
        <f>SUM(D32)</f>
        <v>4000</v>
      </c>
      <c r="E31" s="24">
        <f t="shared" si="0"/>
        <v>4000</v>
      </c>
    </row>
    <row r="32" spans="1:5" x14ac:dyDescent="0.3">
      <c r="A32" s="11">
        <v>29</v>
      </c>
      <c r="B32" s="16" t="s">
        <v>125</v>
      </c>
      <c r="C32" s="6"/>
      <c r="D32" s="6">
        <f>+D100+D176</f>
        <v>4000</v>
      </c>
      <c r="E32" s="24">
        <f t="shared" si="0"/>
        <v>4000</v>
      </c>
    </row>
    <row r="33" spans="1:5" x14ac:dyDescent="0.3">
      <c r="A33" s="11">
        <v>30</v>
      </c>
      <c r="B33" s="16" t="s">
        <v>23</v>
      </c>
      <c r="C33" s="6">
        <f>SUM(C34:C35)</f>
        <v>0</v>
      </c>
      <c r="D33" s="6">
        <f>SUM(D34:D35)</f>
        <v>11000</v>
      </c>
      <c r="E33" s="24">
        <f t="shared" si="0"/>
        <v>11000</v>
      </c>
    </row>
    <row r="34" spans="1:5" x14ac:dyDescent="0.3">
      <c r="A34" s="11">
        <v>31</v>
      </c>
      <c r="B34" s="16" t="s">
        <v>24</v>
      </c>
      <c r="C34" s="6">
        <f>+C102+C178</f>
        <v>0</v>
      </c>
      <c r="D34" s="6">
        <f>+D102+D178</f>
        <v>0</v>
      </c>
      <c r="E34" s="24">
        <f t="shared" si="0"/>
        <v>0</v>
      </c>
    </row>
    <row r="35" spans="1:5" x14ac:dyDescent="0.3">
      <c r="A35" s="11">
        <v>32</v>
      </c>
      <c r="B35" s="16" t="s">
        <v>25</v>
      </c>
      <c r="C35" s="6"/>
      <c r="D35" s="6">
        <f>+D103+D179</f>
        <v>11000</v>
      </c>
      <c r="E35" s="24">
        <f t="shared" si="0"/>
        <v>11000</v>
      </c>
    </row>
    <row r="36" spans="1:5" x14ac:dyDescent="0.3">
      <c r="A36" s="11">
        <v>33</v>
      </c>
      <c r="B36" s="16" t="s">
        <v>26</v>
      </c>
      <c r="C36" s="6">
        <f>SUM(C37)</f>
        <v>700</v>
      </c>
      <c r="D36" s="6">
        <f>SUM(D37)</f>
        <v>5800</v>
      </c>
      <c r="E36" s="24">
        <f t="shared" si="0"/>
        <v>6500</v>
      </c>
    </row>
    <row r="37" spans="1:5" x14ac:dyDescent="0.3">
      <c r="A37" s="11">
        <v>34</v>
      </c>
      <c r="B37" s="16" t="s">
        <v>27</v>
      </c>
      <c r="C37" s="6">
        <v>700</v>
      </c>
      <c r="D37" s="6">
        <f>+D105+D181</f>
        <v>5800</v>
      </c>
      <c r="E37" s="24">
        <f t="shared" si="0"/>
        <v>6500</v>
      </c>
    </row>
    <row r="38" spans="1:5" x14ac:dyDescent="0.3">
      <c r="A38" s="11">
        <v>35</v>
      </c>
      <c r="B38" s="16" t="s">
        <v>28</v>
      </c>
      <c r="C38" s="6">
        <f>SUM(C39:C45)</f>
        <v>4408</v>
      </c>
      <c r="D38" s="6">
        <f>SUM(D39:D45)</f>
        <v>268632</v>
      </c>
      <c r="E38" s="24">
        <f t="shared" si="0"/>
        <v>273040</v>
      </c>
    </row>
    <row r="39" spans="1:5" x14ac:dyDescent="0.3">
      <c r="A39" s="11">
        <v>36</v>
      </c>
      <c r="B39" s="16" t="s">
        <v>29</v>
      </c>
      <c r="C39" s="6">
        <f>+C107+C144+C183+C199+C239+C249+C257+C267</f>
        <v>4300</v>
      </c>
      <c r="D39" s="6">
        <f>+D107+D144+D183+D199+D239+D249+D257+D267</f>
        <v>264500</v>
      </c>
      <c r="E39" s="24">
        <f t="shared" si="0"/>
        <v>268800</v>
      </c>
    </row>
    <row r="40" spans="1:5" x14ac:dyDescent="0.3">
      <c r="A40" s="11">
        <v>37</v>
      </c>
      <c r="B40" s="16" t="s">
        <v>30</v>
      </c>
      <c r="C40" s="6">
        <v>108</v>
      </c>
      <c r="D40" s="6">
        <f t="shared" ref="C40:D45" si="5">+D108</f>
        <v>432</v>
      </c>
      <c r="E40" s="24">
        <f t="shared" si="0"/>
        <v>540</v>
      </c>
    </row>
    <row r="41" spans="1:5" x14ac:dyDescent="0.3">
      <c r="A41" s="11">
        <v>38</v>
      </c>
      <c r="B41" s="16" t="s">
        <v>31</v>
      </c>
      <c r="C41" s="6"/>
      <c r="D41" s="6">
        <f t="shared" si="5"/>
        <v>2000</v>
      </c>
      <c r="E41" s="24">
        <f t="shared" si="0"/>
        <v>2000</v>
      </c>
    </row>
    <row r="42" spans="1:5" x14ac:dyDescent="0.3">
      <c r="A42" s="11">
        <v>39</v>
      </c>
      <c r="B42" s="16" t="s">
        <v>32</v>
      </c>
      <c r="C42" s="6">
        <f t="shared" si="5"/>
        <v>0</v>
      </c>
      <c r="D42" s="6">
        <f t="shared" si="5"/>
        <v>1500</v>
      </c>
      <c r="E42" s="24">
        <f t="shared" si="0"/>
        <v>1500</v>
      </c>
    </row>
    <row r="43" spans="1:5" x14ac:dyDescent="0.3">
      <c r="A43" s="11">
        <v>40</v>
      </c>
      <c r="B43" s="16" t="s">
        <v>33</v>
      </c>
      <c r="C43" s="6">
        <f t="shared" si="5"/>
        <v>0</v>
      </c>
      <c r="D43" s="6">
        <f t="shared" si="5"/>
        <v>200</v>
      </c>
      <c r="E43" s="24">
        <f t="shared" si="0"/>
        <v>200</v>
      </c>
    </row>
    <row r="44" spans="1:5" x14ac:dyDescent="0.3">
      <c r="A44" s="11">
        <v>41</v>
      </c>
      <c r="B44" s="16" t="s">
        <v>126</v>
      </c>
      <c r="C44" s="6">
        <f t="shared" si="5"/>
        <v>0</v>
      </c>
      <c r="D44" s="6">
        <f t="shared" si="5"/>
        <v>0</v>
      </c>
      <c r="E44" s="24">
        <f t="shared" si="0"/>
        <v>0</v>
      </c>
    </row>
    <row r="45" spans="1:5" x14ac:dyDescent="0.3">
      <c r="A45" s="11">
        <v>42</v>
      </c>
      <c r="B45" s="16" t="s">
        <v>127</v>
      </c>
      <c r="C45" s="6">
        <f t="shared" si="5"/>
        <v>0</v>
      </c>
      <c r="D45" s="6">
        <f t="shared" si="5"/>
        <v>0</v>
      </c>
      <c r="E45" s="24">
        <f t="shared" si="0"/>
        <v>0</v>
      </c>
    </row>
    <row r="46" spans="1:5" x14ac:dyDescent="0.3">
      <c r="A46" s="11">
        <v>43</v>
      </c>
      <c r="B46" s="16" t="s">
        <v>34</v>
      </c>
      <c r="C46" s="6">
        <f>SUM(C47)</f>
        <v>13300</v>
      </c>
      <c r="D46" s="6">
        <f>SUM(D47)</f>
        <v>183907</v>
      </c>
      <c r="E46" s="24">
        <f t="shared" si="0"/>
        <v>197207</v>
      </c>
    </row>
    <row r="47" spans="1:5" x14ac:dyDescent="0.3">
      <c r="A47" s="11">
        <v>44</v>
      </c>
      <c r="B47" s="16" t="s">
        <v>35</v>
      </c>
      <c r="C47" s="6">
        <v>13300</v>
      </c>
      <c r="D47" s="6">
        <f>+D115+D185+D227+D241+D251+D259</f>
        <v>183907</v>
      </c>
      <c r="E47" s="24">
        <f t="shared" si="0"/>
        <v>197207</v>
      </c>
    </row>
    <row r="48" spans="1:5" s="20" customFormat="1" x14ac:dyDescent="0.3">
      <c r="A48" s="17">
        <v>45</v>
      </c>
      <c r="B48" s="18" t="s">
        <v>128</v>
      </c>
      <c r="C48" s="19">
        <f>+C49</f>
        <v>0</v>
      </c>
      <c r="D48" s="19">
        <f>+D49</f>
        <v>0</v>
      </c>
      <c r="E48" s="24">
        <f t="shared" si="0"/>
        <v>0</v>
      </c>
    </row>
    <row r="49" spans="1:5" x14ac:dyDescent="0.3">
      <c r="A49" s="11">
        <v>46</v>
      </c>
      <c r="B49" s="16" t="s">
        <v>129</v>
      </c>
      <c r="C49" s="6">
        <f>SUM(C50)</f>
        <v>0</v>
      </c>
      <c r="D49" s="6">
        <f>SUM(D50)</f>
        <v>0</v>
      </c>
      <c r="E49" s="24">
        <f t="shared" si="0"/>
        <v>0</v>
      </c>
    </row>
    <row r="50" spans="1:5" x14ac:dyDescent="0.3">
      <c r="A50" s="11">
        <v>47</v>
      </c>
      <c r="B50" s="16" t="s">
        <v>130</v>
      </c>
      <c r="C50" s="6">
        <f>+C205</f>
        <v>0</v>
      </c>
      <c r="D50" s="6">
        <f>+D205</f>
        <v>0</v>
      </c>
      <c r="E50" s="24">
        <f t="shared" si="0"/>
        <v>0</v>
      </c>
    </row>
    <row r="51" spans="1:5" s="20" customFormat="1" x14ac:dyDescent="0.3">
      <c r="A51" s="17">
        <v>48</v>
      </c>
      <c r="B51" s="18" t="s">
        <v>36</v>
      </c>
      <c r="C51" s="19">
        <f>+C52</f>
        <v>2000</v>
      </c>
      <c r="D51" s="19">
        <f>+D52</f>
        <v>25120</v>
      </c>
      <c r="E51" s="24">
        <f t="shared" si="0"/>
        <v>27120</v>
      </c>
    </row>
    <row r="52" spans="1:5" x14ac:dyDescent="0.3">
      <c r="A52" s="11">
        <v>49</v>
      </c>
      <c r="B52" s="16" t="s">
        <v>37</v>
      </c>
      <c r="C52" s="6">
        <f>SUM(C53:C56)</f>
        <v>2000</v>
      </c>
      <c r="D52" s="6">
        <f>SUM(D53:D56)</f>
        <v>25120</v>
      </c>
      <c r="E52" s="24">
        <f t="shared" si="0"/>
        <v>27120</v>
      </c>
    </row>
    <row r="53" spans="1:5" x14ac:dyDescent="0.3">
      <c r="A53" s="11">
        <v>50</v>
      </c>
      <c r="B53" s="16" t="s">
        <v>131</v>
      </c>
      <c r="C53" s="6">
        <f t="shared" ref="C53:D55" si="6">+C211</f>
        <v>0</v>
      </c>
      <c r="D53" s="6">
        <f t="shared" si="6"/>
        <v>0</v>
      </c>
      <c r="E53" s="24">
        <f t="shared" si="0"/>
        <v>0</v>
      </c>
    </row>
    <row r="54" spans="1:5" x14ac:dyDescent="0.3">
      <c r="A54" s="11">
        <v>51</v>
      </c>
      <c r="B54" s="5" t="s">
        <v>38</v>
      </c>
      <c r="C54" s="6">
        <f t="shared" si="6"/>
        <v>0</v>
      </c>
      <c r="D54" s="6">
        <f t="shared" si="6"/>
        <v>21120</v>
      </c>
      <c r="E54" s="24">
        <f t="shared" si="0"/>
        <v>21120</v>
      </c>
    </row>
    <row r="55" spans="1:5" x14ac:dyDescent="0.3">
      <c r="A55" s="11">
        <v>52</v>
      </c>
      <c r="B55" s="16" t="s">
        <v>39</v>
      </c>
      <c r="C55" s="6"/>
      <c r="D55" s="6">
        <f t="shared" si="6"/>
        <v>0</v>
      </c>
      <c r="E55" s="24">
        <f t="shared" si="0"/>
        <v>0</v>
      </c>
    </row>
    <row r="56" spans="1:5" x14ac:dyDescent="0.3">
      <c r="A56" s="11">
        <v>53</v>
      </c>
      <c r="B56" s="16" t="s">
        <v>40</v>
      </c>
      <c r="C56" s="6">
        <v>2000</v>
      </c>
      <c r="D56" s="6">
        <f>+D188+D214</f>
        <v>4000</v>
      </c>
      <c r="E56" s="24">
        <f t="shared" si="0"/>
        <v>6000</v>
      </c>
    </row>
    <row r="57" spans="1:5" x14ac:dyDescent="0.3">
      <c r="A57" s="11">
        <v>54</v>
      </c>
      <c r="B57" s="16" t="s">
        <v>41</v>
      </c>
      <c r="C57" s="6">
        <f>SUM(C58:C61)</f>
        <v>0</v>
      </c>
      <c r="D57" s="6">
        <f>SUM(D58:D61)</f>
        <v>0</v>
      </c>
      <c r="E57" s="24">
        <f t="shared" si="0"/>
        <v>0</v>
      </c>
    </row>
    <row r="58" spans="1:5" x14ac:dyDescent="0.3">
      <c r="A58" s="11">
        <v>55</v>
      </c>
      <c r="B58" s="16" t="s">
        <v>42</v>
      </c>
      <c r="C58" s="6"/>
      <c r="D58" s="6">
        <f t="shared" ref="D58:D61" si="7">+D218</f>
        <v>0</v>
      </c>
      <c r="E58" s="24">
        <f t="shared" si="0"/>
        <v>0</v>
      </c>
    </row>
    <row r="59" spans="1:5" x14ac:dyDescent="0.3">
      <c r="A59" s="11">
        <v>56</v>
      </c>
      <c r="B59" s="16" t="s">
        <v>43</v>
      </c>
      <c r="C59" s="6"/>
      <c r="D59" s="6">
        <f t="shared" si="7"/>
        <v>0</v>
      </c>
      <c r="E59" s="24">
        <f t="shared" si="0"/>
        <v>0</v>
      </c>
    </row>
    <row r="60" spans="1:5" x14ac:dyDescent="0.3">
      <c r="A60" s="11">
        <v>57</v>
      </c>
      <c r="B60" s="16" t="s">
        <v>44</v>
      </c>
      <c r="C60" s="6"/>
      <c r="D60" s="6">
        <f t="shared" si="7"/>
        <v>0</v>
      </c>
      <c r="E60" s="24">
        <f t="shared" si="0"/>
        <v>0</v>
      </c>
    </row>
    <row r="61" spans="1:5" x14ac:dyDescent="0.3">
      <c r="A61" s="11">
        <v>58</v>
      </c>
      <c r="B61" s="16" t="s">
        <v>45</v>
      </c>
      <c r="C61" s="6"/>
      <c r="D61" s="6">
        <f t="shared" si="7"/>
        <v>0</v>
      </c>
      <c r="E61" s="24">
        <f t="shared" si="0"/>
        <v>0</v>
      </c>
    </row>
    <row r="62" spans="1:5" x14ac:dyDescent="0.3">
      <c r="A62" s="11">
        <v>59</v>
      </c>
      <c r="B62" s="16" t="s">
        <v>46</v>
      </c>
      <c r="C62" s="6">
        <f>+C63+C65+C70</f>
        <v>3</v>
      </c>
      <c r="D62" s="6">
        <f>+D63+D65+D70</f>
        <v>58</v>
      </c>
      <c r="E62" s="24">
        <f t="shared" si="0"/>
        <v>61</v>
      </c>
    </row>
    <row r="63" spans="1:5" x14ac:dyDescent="0.3">
      <c r="A63" s="11">
        <v>60</v>
      </c>
      <c r="B63" s="16" t="s">
        <v>47</v>
      </c>
      <c r="C63" s="7">
        <f>+C64</f>
        <v>1</v>
      </c>
      <c r="D63" s="7">
        <f>+D64</f>
        <v>1</v>
      </c>
      <c r="E63" s="24">
        <f t="shared" si="0"/>
        <v>2</v>
      </c>
    </row>
    <row r="64" spans="1:5" x14ac:dyDescent="0.3">
      <c r="A64" s="11">
        <v>61</v>
      </c>
      <c r="B64" s="16" t="s">
        <v>48</v>
      </c>
      <c r="C64" s="7">
        <f>+C118</f>
        <v>1</v>
      </c>
      <c r="D64" s="7">
        <f>+D118</f>
        <v>1</v>
      </c>
      <c r="E64" s="24">
        <f t="shared" si="0"/>
        <v>2</v>
      </c>
    </row>
    <row r="65" spans="1:5" x14ac:dyDescent="0.3">
      <c r="A65" s="11">
        <v>62</v>
      </c>
      <c r="B65" s="16" t="s">
        <v>49</v>
      </c>
      <c r="C65" s="7">
        <f>SUM(C66:C69)</f>
        <v>2</v>
      </c>
      <c r="D65" s="7">
        <f>SUM(D66:D69)</f>
        <v>26</v>
      </c>
      <c r="E65" s="24">
        <f t="shared" si="0"/>
        <v>28</v>
      </c>
    </row>
    <row r="66" spans="1:5" x14ac:dyDescent="0.3">
      <c r="A66" s="11">
        <v>63</v>
      </c>
      <c r="B66" s="16" t="s">
        <v>50</v>
      </c>
      <c r="C66" s="7">
        <v>1</v>
      </c>
      <c r="D66" s="7">
        <f>+D120+D191</f>
        <v>2</v>
      </c>
      <c r="E66" s="24">
        <f t="shared" si="0"/>
        <v>3</v>
      </c>
    </row>
    <row r="67" spans="1:5" x14ac:dyDescent="0.3">
      <c r="A67" s="11">
        <v>64</v>
      </c>
      <c r="B67" s="16" t="s">
        <v>51</v>
      </c>
      <c r="C67" s="7">
        <v>1</v>
      </c>
      <c r="D67" s="7">
        <f>+D121</f>
        <v>10</v>
      </c>
      <c r="E67" s="24">
        <f t="shared" si="0"/>
        <v>11</v>
      </c>
    </row>
    <row r="68" spans="1:5" x14ac:dyDescent="0.3">
      <c r="A68" s="11">
        <v>65</v>
      </c>
      <c r="B68" s="16" t="s">
        <v>52</v>
      </c>
      <c r="C68" s="7"/>
      <c r="D68" s="7">
        <f>+D122</f>
        <v>4</v>
      </c>
      <c r="E68" s="24">
        <f t="shared" si="0"/>
        <v>4</v>
      </c>
    </row>
    <row r="69" spans="1:5" x14ac:dyDescent="0.3">
      <c r="A69" s="11">
        <v>66</v>
      </c>
      <c r="B69" s="16" t="s">
        <v>56</v>
      </c>
      <c r="C69" s="7"/>
      <c r="D69" s="7">
        <f>+D123+D147</f>
        <v>10</v>
      </c>
      <c r="E69" s="24">
        <f t="shared" ref="E69:E132" si="8">C69+D69</f>
        <v>10</v>
      </c>
    </row>
    <row r="70" spans="1:5" x14ac:dyDescent="0.3">
      <c r="A70" s="11">
        <v>67</v>
      </c>
      <c r="B70" s="16" t="s">
        <v>53</v>
      </c>
      <c r="C70" s="7"/>
      <c r="D70" s="7">
        <f>SUM(D71:D73)</f>
        <v>31</v>
      </c>
      <c r="E70" s="24">
        <f t="shared" si="8"/>
        <v>31</v>
      </c>
    </row>
    <row r="71" spans="1:5" x14ac:dyDescent="0.3">
      <c r="A71" s="11">
        <v>68</v>
      </c>
      <c r="B71" s="16" t="s">
        <v>54</v>
      </c>
      <c r="C71" s="7">
        <v>2</v>
      </c>
      <c r="D71" s="7">
        <f>+D125</f>
        <v>9</v>
      </c>
      <c r="E71" s="24">
        <f t="shared" si="8"/>
        <v>11</v>
      </c>
    </row>
    <row r="72" spans="1:5" x14ac:dyDescent="0.3">
      <c r="A72" s="11">
        <v>69</v>
      </c>
      <c r="B72" s="16" t="s">
        <v>55</v>
      </c>
      <c r="C72" s="7"/>
      <c r="D72" s="7">
        <f>+D126+D149</f>
        <v>15</v>
      </c>
      <c r="E72" s="24">
        <f t="shared" si="8"/>
        <v>15</v>
      </c>
    </row>
    <row r="73" spans="1:5" x14ac:dyDescent="0.3">
      <c r="A73" s="11">
        <v>70</v>
      </c>
      <c r="B73" s="16" t="s">
        <v>57</v>
      </c>
      <c r="C73" s="7">
        <v>1</v>
      </c>
      <c r="D73" s="7">
        <f>+D127+D193</f>
        <v>7</v>
      </c>
      <c r="E73" s="24">
        <f t="shared" si="8"/>
        <v>8</v>
      </c>
    </row>
    <row r="74" spans="1:5" s="15" customFormat="1" x14ac:dyDescent="0.3">
      <c r="A74" s="12">
        <v>71</v>
      </c>
      <c r="B74" s="13" t="s">
        <v>58</v>
      </c>
      <c r="C74" s="4">
        <f t="shared" ref="C74:D76" si="9">+C75</f>
        <v>122955.66249999999</v>
      </c>
      <c r="D74" s="4">
        <f t="shared" si="9"/>
        <v>688784.32499999995</v>
      </c>
      <c r="E74" s="24">
        <f t="shared" si="8"/>
        <v>811739.98749999993</v>
      </c>
    </row>
    <row r="75" spans="1:5" x14ac:dyDescent="0.3">
      <c r="A75" s="11">
        <v>72</v>
      </c>
      <c r="B75" s="16" t="s">
        <v>59</v>
      </c>
      <c r="C75" s="6">
        <f t="shared" si="9"/>
        <v>122955.66249999999</v>
      </c>
      <c r="D75" s="6">
        <f t="shared" si="9"/>
        <v>688784.32499999995</v>
      </c>
      <c r="E75" s="24">
        <f t="shared" si="8"/>
        <v>811739.98749999993</v>
      </c>
    </row>
    <row r="76" spans="1:5" x14ac:dyDescent="0.3">
      <c r="A76" s="11">
        <v>73</v>
      </c>
      <c r="B76" s="16" t="s">
        <v>60</v>
      </c>
      <c r="C76" s="6">
        <f t="shared" si="9"/>
        <v>122955.66249999999</v>
      </c>
      <c r="D76" s="6">
        <f t="shared" si="9"/>
        <v>688784.32499999995</v>
      </c>
      <c r="E76" s="24">
        <f t="shared" si="8"/>
        <v>811739.98749999993</v>
      </c>
    </row>
    <row r="77" spans="1:5" x14ac:dyDescent="0.3">
      <c r="A77" s="11">
        <v>74</v>
      </c>
      <c r="B77" s="16" t="s">
        <v>61</v>
      </c>
      <c r="C77" s="6">
        <f>+C78+C83+C89+C93+C99+C101+C104+C106+C114</f>
        <v>122955.66249999999</v>
      </c>
      <c r="D77" s="6">
        <f>+D78+D83+D89+D93+D99+D101+D104+D106+D114</f>
        <v>688784.32499999995</v>
      </c>
      <c r="E77" s="24">
        <f t="shared" si="8"/>
        <v>811739.98749999993</v>
      </c>
    </row>
    <row r="78" spans="1:5" x14ac:dyDescent="0.3">
      <c r="A78" s="11">
        <v>75</v>
      </c>
      <c r="B78" s="16" t="s">
        <v>62</v>
      </c>
      <c r="C78" s="6">
        <f>SUM(C79:C82)</f>
        <v>96346.099999999991</v>
      </c>
      <c r="D78" s="6">
        <f>SUM(D79:D82)</f>
        <v>377831.39999999997</v>
      </c>
      <c r="E78" s="24">
        <f t="shared" si="8"/>
        <v>474177.49999999994</v>
      </c>
    </row>
    <row r="79" spans="1:5" x14ac:dyDescent="0.3">
      <c r="A79" s="11">
        <v>76</v>
      </c>
      <c r="B79" s="5" t="s">
        <v>63</v>
      </c>
      <c r="C79" s="8">
        <v>55764</v>
      </c>
      <c r="D79" s="8">
        <v>226056</v>
      </c>
      <c r="E79" s="24">
        <f t="shared" si="8"/>
        <v>281820</v>
      </c>
    </row>
    <row r="80" spans="1:5" x14ac:dyDescent="0.3">
      <c r="A80" s="11">
        <v>77</v>
      </c>
      <c r="B80" s="5" t="s">
        <v>64</v>
      </c>
      <c r="C80" s="8">
        <v>30722.9</v>
      </c>
      <c r="D80" s="8">
        <v>91421.8</v>
      </c>
      <c r="E80" s="24">
        <f t="shared" si="8"/>
        <v>122144.70000000001</v>
      </c>
    </row>
    <row r="81" spans="1:5" x14ac:dyDescent="0.3">
      <c r="A81" s="11">
        <v>78</v>
      </c>
      <c r="B81" s="5" t="s">
        <v>66</v>
      </c>
      <c r="C81" s="8">
        <v>5544</v>
      </c>
      <c r="D81" s="8">
        <v>29568</v>
      </c>
      <c r="E81" s="24">
        <f t="shared" si="8"/>
        <v>35112</v>
      </c>
    </row>
    <row r="82" spans="1:5" x14ac:dyDescent="0.3">
      <c r="A82" s="11">
        <v>79</v>
      </c>
      <c r="B82" s="5" t="s">
        <v>65</v>
      </c>
      <c r="C82" s="8">
        <v>4315.2</v>
      </c>
      <c r="D82" s="8">
        <v>30785.599999999999</v>
      </c>
      <c r="E82" s="24">
        <f t="shared" si="8"/>
        <v>35100.799999999996</v>
      </c>
    </row>
    <row r="83" spans="1:5" x14ac:dyDescent="0.3">
      <c r="A83" s="11">
        <v>80</v>
      </c>
      <c r="B83" s="16" t="s">
        <v>67</v>
      </c>
      <c r="C83" s="6">
        <f>SUM(C84:C88)</f>
        <v>12043.262499999999</v>
      </c>
      <c r="D83" s="6">
        <f>SUM(D84:D88)</f>
        <v>47228.924999999996</v>
      </c>
      <c r="E83" s="24">
        <f t="shared" si="8"/>
        <v>59272.187499999993</v>
      </c>
    </row>
    <row r="84" spans="1:5" x14ac:dyDescent="0.3">
      <c r="A84" s="11">
        <v>81</v>
      </c>
      <c r="B84" s="16" t="s">
        <v>68</v>
      </c>
      <c r="C84" s="6">
        <f>+C78*8.5%</f>
        <v>8189.4184999999998</v>
      </c>
      <c r="D84" s="6">
        <f>+D78*8.5%</f>
        <v>32115.668999999998</v>
      </c>
      <c r="E84" s="24">
        <f t="shared" si="8"/>
        <v>40305.087499999994</v>
      </c>
    </row>
    <row r="85" spans="1:5" x14ac:dyDescent="0.3">
      <c r="A85" s="11">
        <v>82</v>
      </c>
      <c r="B85" s="16" t="s">
        <v>69</v>
      </c>
      <c r="C85" s="6">
        <f>+C78*1%</f>
        <v>963.4609999999999</v>
      </c>
      <c r="D85" s="6">
        <f>+D78*1%</f>
        <v>3778.3139999999999</v>
      </c>
      <c r="E85" s="24">
        <f t="shared" si="8"/>
        <v>4741.7749999999996</v>
      </c>
    </row>
    <row r="86" spans="1:5" x14ac:dyDescent="0.3">
      <c r="A86" s="11">
        <v>83</v>
      </c>
      <c r="B86" s="16" t="s">
        <v>70</v>
      </c>
      <c r="C86" s="6">
        <f>+C78*0.8%</f>
        <v>770.76879999999994</v>
      </c>
      <c r="D86" s="6">
        <f>+D78*0.8%</f>
        <v>3022.6511999999998</v>
      </c>
      <c r="E86" s="24">
        <f t="shared" si="8"/>
        <v>3793.4199999999996</v>
      </c>
    </row>
    <row r="87" spans="1:5" x14ac:dyDescent="0.3">
      <c r="A87" s="11">
        <v>84</v>
      </c>
      <c r="B87" s="16" t="s">
        <v>71</v>
      </c>
      <c r="C87" s="6">
        <f>+C78*0.2%</f>
        <v>192.69219999999999</v>
      </c>
      <c r="D87" s="6">
        <f>+D78*0.2%</f>
        <v>755.66279999999995</v>
      </c>
      <c r="E87" s="24">
        <f t="shared" si="8"/>
        <v>948.3549999999999</v>
      </c>
    </row>
    <row r="88" spans="1:5" x14ac:dyDescent="0.3">
      <c r="A88" s="11">
        <v>85</v>
      </c>
      <c r="B88" s="16" t="s">
        <v>72</v>
      </c>
      <c r="C88" s="6">
        <f>+C78*2%</f>
        <v>1926.9219999999998</v>
      </c>
      <c r="D88" s="6">
        <f>+D78*2%</f>
        <v>7556.6279999999997</v>
      </c>
      <c r="E88" s="24">
        <f t="shared" si="8"/>
        <v>9483.5499999999993</v>
      </c>
    </row>
    <row r="89" spans="1:5" x14ac:dyDescent="0.3">
      <c r="A89" s="11">
        <v>86</v>
      </c>
      <c r="B89" s="16" t="s">
        <v>132</v>
      </c>
      <c r="C89" s="6">
        <f>SUM(C90:C92)</f>
        <v>0</v>
      </c>
      <c r="D89" s="6">
        <f>SUM(D90:D92)</f>
        <v>47885</v>
      </c>
      <c r="E89" s="24">
        <f t="shared" si="8"/>
        <v>47885</v>
      </c>
    </row>
    <row r="90" spans="1:5" x14ac:dyDescent="0.3">
      <c r="A90" s="11">
        <v>87</v>
      </c>
      <c r="B90" s="5" t="s">
        <v>133</v>
      </c>
      <c r="C90" s="8"/>
      <c r="D90" s="8">
        <v>35385</v>
      </c>
      <c r="E90" s="24">
        <f t="shared" si="8"/>
        <v>35385</v>
      </c>
    </row>
    <row r="91" spans="1:5" x14ac:dyDescent="0.3">
      <c r="A91" s="11">
        <v>88</v>
      </c>
      <c r="B91" s="5" t="s">
        <v>134</v>
      </c>
      <c r="C91" s="8"/>
      <c r="D91" s="8">
        <v>10000</v>
      </c>
      <c r="E91" s="24">
        <f t="shared" si="8"/>
        <v>10000</v>
      </c>
    </row>
    <row r="92" spans="1:5" x14ac:dyDescent="0.3">
      <c r="A92" s="11">
        <v>89</v>
      </c>
      <c r="B92" s="5" t="s">
        <v>135</v>
      </c>
      <c r="C92" s="8"/>
      <c r="D92" s="8">
        <v>2500</v>
      </c>
      <c r="E92" s="24">
        <f t="shared" si="8"/>
        <v>2500</v>
      </c>
    </row>
    <row r="93" spans="1:5" x14ac:dyDescent="0.3">
      <c r="A93" s="11">
        <v>90</v>
      </c>
      <c r="B93" s="16" t="s">
        <v>73</v>
      </c>
      <c r="C93" s="6">
        <f>SUM(C94:C98)</f>
        <v>4758.3</v>
      </c>
      <c r="D93" s="6">
        <f>SUM(D94:D98)</f>
        <v>17300</v>
      </c>
      <c r="E93" s="24">
        <f t="shared" si="8"/>
        <v>22058.3</v>
      </c>
    </row>
    <row r="94" spans="1:5" x14ac:dyDescent="0.3">
      <c r="A94" s="11">
        <v>91</v>
      </c>
      <c r="B94" s="5" t="s">
        <v>74</v>
      </c>
      <c r="C94" s="8">
        <v>600</v>
      </c>
      <c r="D94" s="8">
        <v>3500</v>
      </c>
      <c r="E94" s="24">
        <f t="shared" si="8"/>
        <v>4100</v>
      </c>
    </row>
    <row r="95" spans="1:5" x14ac:dyDescent="0.3">
      <c r="A95" s="11">
        <v>92</v>
      </c>
      <c r="B95" s="5" t="s">
        <v>75</v>
      </c>
      <c r="C95" s="8">
        <v>3678.3</v>
      </c>
      <c r="D95" s="8">
        <v>10800</v>
      </c>
      <c r="E95" s="24">
        <f t="shared" si="8"/>
        <v>14478.3</v>
      </c>
    </row>
    <row r="96" spans="1:5" x14ac:dyDescent="0.3">
      <c r="A96" s="11">
        <v>93</v>
      </c>
      <c r="B96" s="5" t="s">
        <v>76</v>
      </c>
      <c r="C96" s="8">
        <v>480</v>
      </c>
      <c r="D96" s="8">
        <v>3000</v>
      </c>
      <c r="E96" s="24">
        <f t="shared" si="8"/>
        <v>3480</v>
      </c>
    </row>
    <row r="97" spans="1:5" x14ac:dyDescent="0.3">
      <c r="A97" s="11">
        <v>94</v>
      </c>
      <c r="B97" s="5" t="s">
        <v>77</v>
      </c>
      <c r="C97" s="8"/>
      <c r="D97" s="8"/>
      <c r="E97" s="24">
        <f t="shared" si="8"/>
        <v>0</v>
      </c>
    </row>
    <row r="98" spans="1:5" x14ac:dyDescent="0.3">
      <c r="A98" s="11">
        <v>95</v>
      </c>
      <c r="B98" s="5" t="s">
        <v>78</v>
      </c>
      <c r="C98" s="8"/>
      <c r="D98" s="8"/>
      <c r="E98" s="24">
        <f t="shared" si="8"/>
        <v>0</v>
      </c>
    </row>
    <row r="99" spans="1:5" x14ac:dyDescent="0.3">
      <c r="A99" s="11">
        <v>96</v>
      </c>
      <c r="B99" s="16" t="s">
        <v>136</v>
      </c>
      <c r="C99" s="6">
        <f>SUM(C100)</f>
        <v>0</v>
      </c>
      <c r="D99" s="6">
        <f>SUM(D100)</f>
        <v>4000</v>
      </c>
      <c r="E99" s="24">
        <f t="shared" si="8"/>
        <v>4000</v>
      </c>
    </row>
    <row r="100" spans="1:5" x14ac:dyDescent="0.3">
      <c r="A100" s="11">
        <v>97</v>
      </c>
      <c r="B100" s="5" t="s">
        <v>137</v>
      </c>
      <c r="C100" s="8"/>
      <c r="D100" s="8">
        <v>4000</v>
      </c>
      <c r="E100" s="24">
        <f t="shared" si="8"/>
        <v>4000</v>
      </c>
    </row>
    <row r="101" spans="1:5" x14ac:dyDescent="0.3">
      <c r="A101" s="11">
        <v>98</v>
      </c>
      <c r="B101" s="16" t="s">
        <v>79</v>
      </c>
      <c r="C101" s="6">
        <f>SUM(C102:C103)</f>
        <v>0</v>
      </c>
      <c r="D101" s="6">
        <f>SUM(D102:D103)</f>
        <v>7000</v>
      </c>
      <c r="E101" s="24">
        <f t="shared" si="8"/>
        <v>7000</v>
      </c>
    </row>
    <row r="102" spans="1:5" x14ac:dyDescent="0.3">
      <c r="A102" s="11">
        <v>99</v>
      </c>
      <c r="B102" s="5" t="s">
        <v>80</v>
      </c>
      <c r="C102" s="8"/>
      <c r="D102" s="8"/>
      <c r="E102" s="24">
        <f t="shared" si="8"/>
        <v>0</v>
      </c>
    </row>
    <row r="103" spans="1:5" x14ac:dyDescent="0.3">
      <c r="A103" s="11">
        <v>100</v>
      </c>
      <c r="B103" s="5" t="s">
        <v>81</v>
      </c>
      <c r="C103" s="8"/>
      <c r="D103" s="8">
        <v>7000</v>
      </c>
      <c r="E103" s="24">
        <f t="shared" si="8"/>
        <v>7000</v>
      </c>
    </row>
    <row r="104" spans="1:5" x14ac:dyDescent="0.3">
      <c r="A104" s="11">
        <v>101</v>
      </c>
      <c r="B104" s="16" t="s">
        <v>82</v>
      </c>
      <c r="C104" s="6">
        <f>SUM(C105)</f>
        <v>700</v>
      </c>
      <c r="D104" s="6">
        <f>SUM(D105)</f>
        <v>5000</v>
      </c>
      <c r="E104" s="24">
        <f t="shared" si="8"/>
        <v>5700</v>
      </c>
    </row>
    <row r="105" spans="1:5" x14ac:dyDescent="0.3">
      <c r="A105" s="11">
        <v>102</v>
      </c>
      <c r="B105" s="5" t="s">
        <v>83</v>
      </c>
      <c r="C105" s="8">
        <v>700</v>
      </c>
      <c r="D105" s="8">
        <v>5000</v>
      </c>
      <c r="E105" s="24">
        <f t="shared" si="8"/>
        <v>5700</v>
      </c>
    </row>
    <row r="106" spans="1:5" x14ac:dyDescent="0.3">
      <c r="A106" s="11">
        <v>103</v>
      </c>
      <c r="B106" s="16" t="s">
        <v>84</v>
      </c>
      <c r="C106" s="6">
        <f>SUM(C107:C113)</f>
        <v>108</v>
      </c>
      <c r="D106" s="6">
        <f>SUM(D107:D113)</f>
        <v>13632</v>
      </c>
      <c r="E106" s="24">
        <f t="shared" si="8"/>
        <v>13740</v>
      </c>
    </row>
    <row r="107" spans="1:5" x14ac:dyDescent="0.3">
      <c r="A107" s="11">
        <v>104</v>
      </c>
      <c r="B107" s="5" t="s">
        <v>85</v>
      </c>
      <c r="C107" s="8"/>
      <c r="D107" s="8">
        <v>9500</v>
      </c>
      <c r="E107" s="24">
        <f t="shared" si="8"/>
        <v>9500</v>
      </c>
    </row>
    <row r="108" spans="1:5" x14ac:dyDescent="0.3">
      <c r="A108" s="11">
        <v>105</v>
      </c>
      <c r="B108" s="5" t="s">
        <v>86</v>
      </c>
      <c r="C108" s="8">
        <v>108</v>
      </c>
      <c r="D108" s="8">
        <v>432</v>
      </c>
      <c r="E108" s="24">
        <f t="shared" si="8"/>
        <v>540</v>
      </c>
    </row>
    <row r="109" spans="1:5" x14ac:dyDescent="0.3">
      <c r="A109" s="11">
        <v>106</v>
      </c>
      <c r="B109" s="5" t="s">
        <v>87</v>
      </c>
      <c r="C109" s="8"/>
      <c r="D109" s="8">
        <v>2000</v>
      </c>
      <c r="E109" s="24">
        <f t="shared" si="8"/>
        <v>2000</v>
      </c>
    </row>
    <row r="110" spans="1:5" x14ac:dyDescent="0.3">
      <c r="A110" s="11">
        <v>107</v>
      </c>
      <c r="B110" s="5" t="s">
        <v>88</v>
      </c>
      <c r="C110" s="8"/>
      <c r="D110" s="8">
        <v>1500</v>
      </c>
      <c r="E110" s="24">
        <f t="shared" si="8"/>
        <v>1500</v>
      </c>
    </row>
    <row r="111" spans="1:5" x14ac:dyDescent="0.3">
      <c r="A111" s="11">
        <v>108</v>
      </c>
      <c r="B111" s="5" t="s">
        <v>89</v>
      </c>
      <c r="C111" s="8"/>
      <c r="D111" s="8">
        <v>200</v>
      </c>
      <c r="E111" s="24">
        <f t="shared" si="8"/>
        <v>200</v>
      </c>
    </row>
    <row r="112" spans="1:5" x14ac:dyDescent="0.3">
      <c r="A112" s="11">
        <v>109</v>
      </c>
      <c r="B112" s="5" t="s">
        <v>138</v>
      </c>
      <c r="C112" s="8"/>
      <c r="D112" s="8"/>
      <c r="E112" s="24">
        <f t="shared" si="8"/>
        <v>0</v>
      </c>
    </row>
    <row r="113" spans="1:5" x14ac:dyDescent="0.3">
      <c r="A113" s="11">
        <v>110</v>
      </c>
      <c r="B113" s="5" t="s">
        <v>139</v>
      </c>
      <c r="C113" s="8"/>
      <c r="D113" s="8"/>
      <c r="E113" s="24">
        <f t="shared" si="8"/>
        <v>0</v>
      </c>
    </row>
    <row r="114" spans="1:5" x14ac:dyDescent="0.3">
      <c r="A114" s="11">
        <v>111</v>
      </c>
      <c r="B114" s="16" t="s">
        <v>90</v>
      </c>
      <c r="C114" s="6">
        <f>SUM(C115)</f>
        <v>9000</v>
      </c>
      <c r="D114" s="6">
        <f>SUM(D115)</f>
        <v>168907</v>
      </c>
      <c r="E114" s="24">
        <f t="shared" si="8"/>
        <v>177907</v>
      </c>
    </row>
    <row r="115" spans="1:5" x14ac:dyDescent="0.3">
      <c r="A115" s="11">
        <v>112</v>
      </c>
      <c r="B115" s="5" t="s">
        <v>91</v>
      </c>
      <c r="C115" s="8">
        <v>9000</v>
      </c>
      <c r="D115" s="8">
        <v>168907</v>
      </c>
      <c r="E115" s="24">
        <f t="shared" si="8"/>
        <v>177907</v>
      </c>
    </row>
    <row r="116" spans="1:5" x14ac:dyDescent="0.3">
      <c r="A116" s="11">
        <v>113</v>
      </c>
      <c r="B116" s="16" t="s">
        <v>92</v>
      </c>
      <c r="C116" s="7">
        <f>+C117+C119+C124</f>
        <v>3</v>
      </c>
      <c r="D116" s="7">
        <f>+D117+D119+D124</f>
        <v>43</v>
      </c>
      <c r="E116" s="24">
        <f t="shared" si="8"/>
        <v>46</v>
      </c>
    </row>
    <row r="117" spans="1:5" x14ac:dyDescent="0.3">
      <c r="A117" s="11">
        <v>114</v>
      </c>
      <c r="B117" s="16" t="s">
        <v>93</v>
      </c>
      <c r="C117" s="7">
        <f>+C118</f>
        <v>1</v>
      </c>
      <c r="D117" s="7">
        <f>+D118</f>
        <v>1</v>
      </c>
      <c r="E117" s="24">
        <f t="shared" si="8"/>
        <v>2</v>
      </c>
    </row>
    <row r="118" spans="1:5" x14ac:dyDescent="0.3">
      <c r="A118" s="11">
        <v>115</v>
      </c>
      <c r="B118" s="5" t="s">
        <v>94</v>
      </c>
      <c r="C118" s="9">
        <v>1</v>
      </c>
      <c r="D118" s="9">
        <v>1</v>
      </c>
      <c r="E118" s="24">
        <f t="shared" si="8"/>
        <v>2</v>
      </c>
    </row>
    <row r="119" spans="1:5" x14ac:dyDescent="0.3">
      <c r="A119" s="11">
        <v>116</v>
      </c>
      <c r="B119" s="16" t="s">
        <v>95</v>
      </c>
      <c r="C119" s="7">
        <f>SUM(C120:C123)</f>
        <v>2</v>
      </c>
      <c r="D119" s="7">
        <f>SUM(D120:D123)</f>
        <v>21</v>
      </c>
      <c r="E119" s="24">
        <f t="shared" si="8"/>
        <v>23</v>
      </c>
    </row>
    <row r="120" spans="1:5" x14ac:dyDescent="0.3">
      <c r="A120" s="11">
        <v>117</v>
      </c>
      <c r="B120" s="5" t="s">
        <v>96</v>
      </c>
      <c r="C120" s="9"/>
      <c r="D120" s="9">
        <v>2</v>
      </c>
      <c r="E120" s="24">
        <f t="shared" si="8"/>
        <v>2</v>
      </c>
    </row>
    <row r="121" spans="1:5" x14ac:dyDescent="0.3">
      <c r="A121" s="11">
        <v>118</v>
      </c>
      <c r="B121" s="5" t="s">
        <v>97</v>
      </c>
      <c r="C121" s="9">
        <v>2</v>
      </c>
      <c r="D121" s="9">
        <v>10</v>
      </c>
      <c r="E121" s="24">
        <f t="shared" si="8"/>
        <v>12</v>
      </c>
    </row>
    <row r="122" spans="1:5" x14ac:dyDescent="0.3">
      <c r="A122" s="11">
        <v>119</v>
      </c>
      <c r="B122" s="5" t="s">
        <v>98</v>
      </c>
      <c r="C122" s="9"/>
      <c r="D122" s="9">
        <v>4</v>
      </c>
      <c r="E122" s="24">
        <f t="shared" si="8"/>
        <v>4</v>
      </c>
    </row>
    <row r="123" spans="1:5" x14ac:dyDescent="0.3">
      <c r="A123" s="11">
        <v>120</v>
      </c>
      <c r="B123" s="5" t="s">
        <v>102</v>
      </c>
      <c r="C123" s="9"/>
      <c r="D123" s="9">
        <v>5</v>
      </c>
      <c r="E123" s="24">
        <f t="shared" si="8"/>
        <v>5</v>
      </c>
    </row>
    <row r="124" spans="1:5" x14ac:dyDescent="0.3">
      <c r="A124" s="11">
        <v>121</v>
      </c>
      <c r="B124" s="16" t="s">
        <v>99</v>
      </c>
      <c r="C124" s="7"/>
      <c r="D124" s="7">
        <f>SUM(D125:D127)</f>
        <v>21</v>
      </c>
      <c r="E124" s="24">
        <f t="shared" si="8"/>
        <v>21</v>
      </c>
    </row>
    <row r="125" spans="1:5" x14ac:dyDescent="0.3">
      <c r="A125" s="11">
        <v>122</v>
      </c>
      <c r="B125" s="5" t="s">
        <v>100</v>
      </c>
      <c r="C125" s="9">
        <v>2</v>
      </c>
      <c r="D125" s="9">
        <v>9</v>
      </c>
      <c r="E125" s="24">
        <f t="shared" si="8"/>
        <v>11</v>
      </c>
    </row>
    <row r="126" spans="1:5" x14ac:dyDescent="0.3">
      <c r="A126" s="11">
        <v>123</v>
      </c>
      <c r="B126" s="5" t="s">
        <v>101</v>
      </c>
      <c r="C126" s="9"/>
      <c r="D126" s="9">
        <v>10</v>
      </c>
      <c r="E126" s="24">
        <f t="shared" si="8"/>
        <v>10</v>
      </c>
    </row>
    <row r="127" spans="1:5" x14ac:dyDescent="0.3">
      <c r="A127" s="11">
        <v>124</v>
      </c>
      <c r="B127" s="5" t="s">
        <v>103</v>
      </c>
      <c r="C127" s="9">
        <v>1</v>
      </c>
      <c r="D127" s="9">
        <v>2</v>
      </c>
      <c r="E127" s="24">
        <f t="shared" si="8"/>
        <v>3</v>
      </c>
    </row>
    <row r="128" spans="1:5" s="15" customFormat="1" x14ac:dyDescent="0.3">
      <c r="A128" s="12">
        <v>125</v>
      </c>
      <c r="B128" s="13" t="s">
        <v>104</v>
      </c>
      <c r="C128" s="4">
        <f t="shared" ref="C128:D130" si="10">+C129</f>
        <v>25312.5</v>
      </c>
      <c r="D128" s="4">
        <f t="shared" si="10"/>
        <v>89886.824999999997</v>
      </c>
      <c r="E128" s="24">
        <f t="shared" si="8"/>
        <v>115199.325</v>
      </c>
    </row>
    <row r="129" spans="1:5" x14ac:dyDescent="0.3">
      <c r="A129" s="11">
        <v>126</v>
      </c>
      <c r="B129" s="16" t="s">
        <v>59</v>
      </c>
      <c r="C129" s="6">
        <f t="shared" si="10"/>
        <v>25312.5</v>
      </c>
      <c r="D129" s="6">
        <f t="shared" si="10"/>
        <v>89886.824999999997</v>
      </c>
      <c r="E129" s="24">
        <f t="shared" si="8"/>
        <v>115199.325</v>
      </c>
    </row>
    <row r="130" spans="1:5" x14ac:dyDescent="0.3">
      <c r="A130" s="11">
        <v>127</v>
      </c>
      <c r="B130" s="16" t="s">
        <v>60</v>
      </c>
      <c r="C130" s="6">
        <f t="shared" si="10"/>
        <v>25312.5</v>
      </c>
      <c r="D130" s="6">
        <f t="shared" si="10"/>
        <v>89886.824999999997</v>
      </c>
      <c r="E130" s="24">
        <f t="shared" si="8"/>
        <v>115199.325</v>
      </c>
    </row>
    <row r="131" spans="1:5" x14ac:dyDescent="0.3">
      <c r="A131" s="11">
        <v>128</v>
      </c>
      <c r="B131" s="16" t="s">
        <v>61</v>
      </c>
      <c r="C131" s="6">
        <f>+C132+C137</f>
        <v>25312.5</v>
      </c>
      <c r="D131" s="6">
        <f>+D132+D137</f>
        <v>89886.824999999997</v>
      </c>
      <c r="E131" s="24">
        <f t="shared" si="8"/>
        <v>115199.325</v>
      </c>
    </row>
    <row r="132" spans="1:5" x14ac:dyDescent="0.3">
      <c r="A132" s="11">
        <v>129</v>
      </c>
      <c r="B132" s="16" t="s">
        <v>62</v>
      </c>
      <c r="C132" s="6">
        <f>SUM(C133:C136)</f>
        <v>22500</v>
      </c>
      <c r="D132" s="6">
        <f>SUM(D133:D136)</f>
        <v>79899.399999999994</v>
      </c>
      <c r="E132" s="24">
        <f t="shared" si="8"/>
        <v>102399.4</v>
      </c>
    </row>
    <row r="133" spans="1:5" x14ac:dyDescent="0.3">
      <c r="A133" s="11">
        <v>130</v>
      </c>
      <c r="B133" s="5" t="s">
        <v>63</v>
      </c>
      <c r="C133" s="8"/>
      <c r="D133" s="8">
        <v>48636</v>
      </c>
      <c r="E133" s="24">
        <f t="shared" ref="E133:E196" si="11">C133+D133</f>
        <v>48636</v>
      </c>
    </row>
    <row r="134" spans="1:5" x14ac:dyDescent="0.3">
      <c r="A134" s="11">
        <v>131</v>
      </c>
      <c r="B134" s="5" t="s">
        <v>64</v>
      </c>
      <c r="C134" s="8"/>
      <c r="D134" s="8">
        <v>22023.4</v>
      </c>
      <c r="E134" s="24">
        <f t="shared" si="11"/>
        <v>22023.4</v>
      </c>
    </row>
    <row r="135" spans="1:5" x14ac:dyDescent="0.3">
      <c r="A135" s="11">
        <v>132</v>
      </c>
      <c r="B135" s="5" t="s">
        <v>66</v>
      </c>
      <c r="C135" s="8"/>
      <c r="D135" s="8">
        <v>9240</v>
      </c>
      <c r="E135" s="24">
        <f t="shared" si="11"/>
        <v>9240</v>
      </c>
    </row>
    <row r="136" spans="1:5" x14ac:dyDescent="0.3">
      <c r="A136" s="11">
        <v>133</v>
      </c>
      <c r="B136" s="5" t="s">
        <v>65</v>
      </c>
      <c r="C136" s="8">
        <v>22500</v>
      </c>
      <c r="D136" s="8"/>
      <c r="E136" s="24">
        <f t="shared" si="11"/>
        <v>22500</v>
      </c>
    </row>
    <row r="137" spans="1:5" x14ac:dyDescent="0.3">
      <c r="A137" s="11">
        <v>134</v>
      </c>
      <c r="B137" s="16" t="s">
        <v>67</v>
      </c>
      <c r="C137" s="6">
        <f>SUM(C138:C142)</f>
        <v>2812.5</v>
      </c>
      <c r="D137" s="6">
        <f>SUM(D138:D142)</f>
        <v>9987.4249999999993</v>
      </c>
      <c r="E137" s="24">
        <f t="shared" si="11"/>
        <v>12799.924999999999</v>
      </c>
    </row>
    <row r="138" spans="1:5" x14ac:dyDescent="0.3">
      <c r="A138" s="11">
        <v>135</v>
      </c>
      <c r="B138" s="16" t="s">
        <v>68</v>
      </c>
      <c r="C138" s="6">
        <f>+C132*8.5%</f>
        <v>1912.5000000000002</v>
      </c>
      <c r="D138" s="6">
        <f>+D132*8.5%</f>
        <v>6791.4489999999996</v>
      </c>
      <c r="E138" s="24">
        <f t="shared" si="11"/>
        <v>8703.9490000000005</v>
      </c>
    </row>
    <row r="139" spans="1:5" x14ac:dyDescent="0.3">
      <c r="A139" s="11">
        <v>136</v>
      </c>
      <c r="B139" s="16" t="s">
        <v>69</v>
      </c>
      <c r="C139" s="6">
        <f>+C132*1%</f>
        <v>225</v>
      </c>
      <c r="D139" s="6">
        <f>+D132*1%</f>
        <v>798.99399999999991</v>
      </c>
      <c r="E139" s="24">
        <f t="shared" si="11"/>
        <v>1023.9939999999999</v>
      </c>
    </row>
    <row r="140" spans="1:5" x14ac:dyDescent="0.3">
      <c r="A140" s="11">
        <v>137</v>
      </c>
      <c r="B140" s="16" t="s">
        <v>70</v>
      </c>
      <c r="C140" s="6">
        <f>+C132*0.8%</f>
        <v>180</v>
      </c>
      <c r="D140" s="6">
        <f>+D132*0.8%</f>
        <v>639.1952</v>
      </c>
      <c r="E140" s="24">
        <f t="shared" si="11"/>
        <v>819.1952</v>
      </c>
    </row>
    <row r="141" spans="1:5" x14ac:dyDescent="0.3">
      <c r="A141" s="11">
        <v>138</v>
      </c>
      <c r="B141" s="16" t="s">
        <v>71</v>
      </c>
      <c r="C141" s="6">
        <f>+C132*0.2%</f>
        <v>45</v>
      </c>
      <c r="D141" s="6">
        <f>+D132*0.2%</f>
        <v>159.7988</v>
      </c>
      <c r="E141" s="24">
        <f t="shared" si="11"/>
        <v>204.7988</v>
      </c>
    </row>
    <row r="142" spans="1:5" x14ac:dyDescent="0.3">
      <c r="A142" s="11">
        <v>139</v>
      </c>
      <c r="B142" s="16" t="s">
        <v>72</v>
      </c>
      <c r="C142" s="6">
        <f>+C132*2%</f>
        <v>450</v>
      </c>
      <c r="D142" s="6">
        <f>+D132*2%</f>
        <v>1597.9879999999998</v>
      </c>
      <c r="E142" s="24">
        <f t="shared" si="11"/>
        <v>2047.9879999999998</v>
      </c>
    </row>
    <row r="143" spans="1:5" x14ac:dyDescent="0.3">
      <c r="A143" s="11">
        <v>140</v>
      </c>
      <c r="B143" s="16" t="s">
        <v>84</v>
      </c>
      <c r="C143" s="6">
        <f>SUM(C144)</f>
        <v>0</v>
      </c>
      <c r="D143" s="6">
        <f>SUM(D144)</f>
        <v>0</v>
      </c>
      <c r="E143" s="24">
        <f t="shared" si="11"/>
        <v>0</v>
      </c>
    </row>
    <row r="144" spans="1:5" x14ac:dyDescent="0.3">
      <c r="A144" s="11">
        <v>141</v>
      </c>
      <c r="B144" s="5" t="s">
        <v>85</v>
      </c>
      <c r="C144" s="8"/>
      <c r="D144" s="8"/>
      <c r="E144" s="24">
        <f t="shared" si="11"/>
        <v>0</v>
      </c>
    </row>
    <row r="145" spans="1:5" x14ac:dyDescent="0.3">
      <c r="A145" s="11">
        <v>142</v>
      </c>
      <c r="B145" s="16" t="s">
        <v>92</v>
      </c>
      <c r="C145" s="7">
        <f>+C146+C148</f>
        <v>10</v>
      </c>
      <c r="D145" s="7">
        <f>+D146+D148</f>
        <v>10</v>
      </c>
      <c r="E145" s="24">
        <f t="shared" si="11"/>
        <v>20</v>
      </c>
    </row>
    <row r="146" spans="1:5" x14ac:dyDescent="0.3">
      <c r="A146" s="11">
        <v>143</v>
      </c>
      <c r="B146" s="16" t="s">
        <v>95</v>
      </c>
      <c r="C146" s="7">
        <f>+C147</f>
        <v>5</v>
      </c>
      <c r="D146" s="7">
        <f>+D147</f>
        <v>5</v>
      </c>
      <c r="E146" s="24">
        <f t="shared" si="11"/>
        <v>10</v>
      </c>
    </row>
    <row r="147" spans="1:5" x14ac:dyDescent="0.3">
      <c r="A147" s="11">
        <v>144</v>
      </c>
      <c r="B147" s="5" t="s">
        <v>102</v>
      </c>
      <c r="C147" s="9">
        <v>5</v>
      </c>
      <c r="D147" s="9">
        <v>5</v>
      </c>
      <c r="E147" s="24">
        <f t="shared" si="11"/>
        <v>10</v>
      </c>
    </row>
    <row r="148" spans="1:5" x14ac:dyDescent="0.3">
      <c r="A148" s="11">
        <v>145</v>
      </c>
      <c r="B148" s="16" t="s">
        <v>99</v>
      </c>
      <c r="C148" s="7">
        <f>+C149</f>
        <v>5</v>
      </c>
      <c r="D148" s="7">
        <f>+D149</f>
        <v>5</v>
      </c>
      <c r="E148" s="24">
        <f t="shared" si="11"/>
        <v>10</v>
      </c>
    </row>
    <row r="149" spans="1:5" x14ac:dyDescent="0.3">
      <c r="A149" s="11">
        <v>146</v>
      </c>
      <c r="B149" s="5" t="s">
        <v>101</v>
      </c>
      <c r="C149" s="9">
        <v>5</v>
      </c>
      <c r="D149" s="9">
        <v>5</v>
      </c>
      <c r="E149" s="24">
        <f t="shared" si="11"/>
        <v>10</v>
      </c>
    </row>
    <row r="150" spans="1:5" s="15" customFormat="1" x14ac:dyDescent="0.3">
      <c r="A150" s="12">
        <v>147</v>
      </c>
      <c r="B150" s="13" t="s">
        <v>141</v>
      </c>
      <c r="C150" s="4">
        <f>+C151</f>
        <v>2000</v>
      </c>
      <c r="D150" s="4">
        <f>+D151</f>
        <v>137982.5</v>
      </c>
      <c r="E150" s="24">
        <f t="shared" si="11"/>
        <v>139982.5</v>
      </c>
    </row>
    <row r="151" spans="1:5" x14ac:dyDescent="0.3">
      <c r="A151" s="11">
        <v>148</v>
      </c>
      <c r="B151" s="16" t="s">
        <v>59</v>
      </c>
      <c r="C151" s="6">
        <f>+C152</f>
        <v>2000</v>
      </c>
      <c r="D151" s="6">
        <f>+D152</f>
        <v>137982.5</v>
      </c>
      <c r="E151" s="24">
        <f t="shared" si="11"/>
        <v>139982.5</v>
      </c>
    </row>
    <row r="152" spans="1:5" x14ac:dyDescent="0.3">
      <c r="A152" s="11">
        <v>149</v>
      </c>
      <c r="B152" s="16" t="s">
        <v>60</v>
      </c>
      <c r="C152" s="6">
        <f>+C153+C186</f>
        <v>2000</v>
      </c>
      <c r="D152" s="6">
        <f>+D153+D186</f>
        <v>137982.5</v>
      </c>
      <c r="E152" s="24">
        <f t="shared" si="11"/>
        <v>139982.5</v>
      </c>
    </row>
    <row r="153" spans="1:5" x14ac:dyDescent="0.3">
      <c r="A153" s="11">
        <v>150</v>
      </c>
      <c r="B153" s="16" t="s">
        <v>61</v>
      </c>
      <c r="C153" s="6">
        <f>+C154+C160+C166+C170+C175+C177+C180+C182+C184</f>
        <v>0</v>
      </c>
      <c r="D153" s="6">
        <f>+D154+D160+D166+D170+D175+D177+D180+D182+D184</f>
        <v>135982.5</v>
      </c>
      <c r="E153" s="24">
        <f t="shared" si="11"/>
        <v>135982.5</v>
      </c>
    </row>
    <row r="154" spans="1:5" x14ac:dyDescent="0.3">
      <c r="A154" s="11">
        <v>151</v>
      </c>
      <c r="B154" s="16" t="s">
        <v>62</v>
      </c>
      <c r="C154" s="6">
        <f>SUM(C155:C159)</f>
        <v>0</v>
      </c>
      <c r="D154" s="6">
        <f>SUM(D155:D159)</f>
        <v>106740</v>
      </c>
      <c r="E154" s="24">
        <f t="shared" si="11"/>
        <v>106740</v>
      </c>
    </row>
    <row r="155" spans="1:5" x14ac:dyDescent="0.3">
      <c r="A155" s="11">
        <v>152</v>
      </c>
      <c r="B155" s="5" t="s">
        <v>63</v>
      </c>
      <c r="C155" s="8"/>
      <c r="D155" s="8">
        <v>75000</v>
      </c>
      <c r="E155" s="24">
        <f t="shared" si="11"/>
        <v>75000</v>
      </c>
    </row>
    <row r="156" spans="1:5" x14ac:dyDescent="0.3">
      <c r="A156" s="11">
        <v>153</v>
      </c>
      <c r="B156" s="5" t="s">
        <v>64</v>
      </c>
      <c r="C156" s="8"/>
      <c r="D156" s="8">
        <v>22500</v>
      </c>
      <c r="E156" s="24">
        <f t="shared" si="11"/>
        <v>22500</v>
      </c>
    </row>
    <row r="157" spans="1:5" x14ac:dyDescent="0.3">
      <c r="A157" s="11">
        <v>154</v>
      </c>
      <c r="B157" s="5" t="s">
        <v>66</v>
      </c>
      <c r="C157" s="8"/>
      <c r="D157" s="8">
        <v>9240</v>
      </c>
      <c r="E157" s="24">
        <f t="shared" si="11"/>
        <v>9240</v>
      </c>
    </row>
    <row r="158" spans="1:5" x14ac:dyDescent="0.3">
      <c r="A158" s="11">
        <v>155</v>
      </c>
      <c r="B158" s="5" t="s">
        <v>65</v>
      </c>
      <c r="C158" s="8"/>
      <c r="D158" s="8"/>
      <c r="E158" s="24">
        <f t="shared" si="11"/>
        <v>0</v>
      </c>
    </row>
    <row r="159" spans="1:5" x14ac:dyDescent="0.3">
      <c r="A159" s="11">
        <v>156</v>
      </c>
      <c r="B159" s="5" t="s">
        <v>140</v>
      </c>
      <c r="C159" s="8"/>
      <c r="D159" s="8"/>
      <c r="E159" s="24">
        <f t="shared" si="11"/>
        <v>0</v>
      </c>
    </row>
    <row r="160" spans="1:5" x14ac:dyDescent="0.3">
      <c r="A160" s="11">
        <v>157</v>
      </c>
      <c r="B160" s="16" t="s">
        <v>67</v>
      </c>
      <c r="C160" s="6">
        <f>SUM(C161:C165)</f>
        <v>0</v>
      </c>
      <c r="D160" s="6">
        <f>SUM(D161:D165)</f>
        <v>13342.5</v>
      </c>
      <c r="E160" s="24">
        <f t="shared" si="11"/>
        <v>13342.5</v>
      </c>
    </row>
    <row r="161" spans="1:5" x14ac:dyDescent="0.3">
      <c r="A161" s="11">
        <v>158</v>
      </c>
      <c r="B161" s="16" t="s">
        <v>68</v>
      </c>
      <c r="C161" s="6">
        <f>+C154*8.5%</f>
        <v>0</v>
      </c>
      <c r="D161" s="6">
        <f>+D154*8.5%</f>
        <v>9072.9000000000015</v>
      </c>
      <c r="E161" s="24">
        <f t="shared" si="11"/>
        <v>9072.9000000000015</v>
      </c>
    </row>
    <row r="162" spans="1:5" x14ac:dyDescent="0.3">
      <c r="A162" s="11">
        <v>159</v>
      </c>
      <c r="B162" s="16" t="s">
        <v>69</v>
      </c>
      <c r="C162" s="6">
        <f>+C154*1%</f>
        <v>0</v>
      </c>
      <c r="D162" s="6">
        <f>+D154*1%</f>
        <v>1067.4000000000001</v>
      </c>
      <c r="E162" s="24">
        <f t="shared" si="11"/>
        <v>1067.4000000000001</v>
      </c>
    </row>
    <row r="163" spans="1:5" x14ac:dyDescent="0.3">
      <c r="A163" s="11">
        <v>160</v>
      </c>
      <c r="B163" s="16" t="s">
        <v>70</v>
      </c>
      <c r="C163" s="6">
        <f>+C154*0.8%</f>
        <v>0</v>
      </c>
      <c r="D163" s="6">
        <f>+D154*0.8%</f>
        <v>853.92000000000007</v>
      </c>
      <c r="E163" s="24">
        <f t="shared" si="11"/>
        <v>853.92000000000007</v>
      </c>
    </row>
    <row r="164" spans="1:5" x14ac:dyDescent="0.3">
      <c r="A164" s="11">
        <v>161</v>
      </c>
      <c r="B164" s="16" t="s">
        <v>71</v>
      </c>
      <c r="C164" s="6">
        <f>+C154*0.2%</f>
        <v>0</v>
      </c>
      <c r="D164" s="6">
        <f>+D154*0.2%</f>
        <v>213.48000000000002</v>
      </c>
      <c r="E164" s="24">
        <f t="shared" si="11"/>
        <v>213.48000000000002</v>
      </c>
    </row>
    <row r="165" spans="1:5" x14ac:dyDescent="0.3">
      <c r="A165" s="11">
        <v>162</v>
      </c>
      <c r="B165" s="16" t="s">
        <v>72</v>
      </c>
      <c r="C165" s="6">
        <f>+C154*2%</f>
        <v>0</v>
      </c>
      <c r="D165" s="6">
        <f>+D154*2%</f>
        <v>2134.8000000000002</v>
      </c>
      <c r="E165" s="24">
        <f t="shared" si="11"/>
        <v>2134.8000000000002</v>
      </c>
    </row>
    <row r="166" spans="1:5" x14ac:dyDescent="0.3">
      <c r="A166" s="11">
        <v>163</v>
      </c>
      <c r="B166" s="16" t="s">
        <v>132</v>
      </c>
      <c r="C166" s="6">
        <f>SUM(C167:C169)</f>
        <v>0</v>
      </c>
      <c r="D166" s="6">
        <f>SUM(D167:D169)</f>
        <v>4000</v>
      </c>
      <c r="E166" s="24">
        <f t="shared" si="11"/>
        <v>4000</v>
      </c>
    </row>
    <row r="167" spans="1:5" x14ac:dyDescent="0.3">
      <c r="A167" s="11">
        <v>164</v>
      </c>
      <c r="B167" s="5" t="s">
        <v>133</v>
      </c>
      <c r="C167" s="8"/>
      <c r="D167" s="8">
        <v>2500</v>
      </c>
      <c r="E167" s="24">
        <f t="shared" si="11"/>
        <v>2500</v>
      </c>
    </row>
    <row r="168" spans="1:5" x14ac:dyDescent="0.3">
      <c r="A168" s="11">
        <v>165</v>
      </c>
      <c r="B168" s="5" t="s">
        <v>134</v>
      </c>
      <c r="C168" s="8"/>
      <c r="D168" s="8">
        <v>1500</v>
      </c>
      <c r="E168" s="24">
        <f t="shared" si="11"/>
        <v>1500</v>
      </c>
    </row>
    <row r="169" spans="1:5" x14ac:dyDescent="0.3">
      <c r="A169" s="11">
        <v>166</v>
      </c>
      <c r="B169" s="5" t="s">
        <v>135</v>
      </c>
      <c r="C169" s="8"/>
      <c r="D169" s="8"/>
      <c r="E169" s="24">
        <f t="shared" si="11"/>
        <v>0</v>
      </c>
    </row>
    <row r="170" spans="1:5" x14ac:dyDescent="0.3">
      <c r="A170" s="11">
        <v>167</v>
      </c>
      <c r="B170" s="16" t="s">
        <v>73</v>
      </c>
      <c r="C170" s="6">
        <f>SUM(C171:C174)</f>
        <v>0</v>
      </c>
      <c r="D170" s="6">
        <f>SUM(D171:D174)</f>
        <v>7100</v>
      </c>
      <c r="E170" s="24">
        <f t="shared" si="11"/>
        <v>7100</v>
      </c>
    </row>
    <row r="171" spans="1:5" x14ac:dyDescent="0.3">
      <c r="A171" s="11">
        <v>168</v>
      </c>
      <c r="B171" s="5" t="s">
        <v>74</v>
      </c>
      <c r="C171" s="8"/>
      <c r="D171" s="8">
        <v>500</v>
      </c>
      <c r="E171" s="24">
        <f t="shared" si="11"/>
        <v>500</v>
      </c>
    </row>
    <row r="172" spans="1:5" x14ac:dyDescent="0.3">
      <c r="A172" s="11">
        <v>169</v>
      </c>
      <c r="B172" s="5" t="s">
        <v>75</v>
      </c>
      <c r="C172" s="8"/>
      <c r="D172" s="8">
        <v>6000</v>
      </c>
      <c r="E172" s="24">
        <f t="shared" si="11"/>
        <v>6000</v>
      </c>
    </row>
    <row r="173" spans="1:5" x14ac:dyDescent="0.3">
      <c r="A173" s="11">
        <v>170</v>
      </c>
      <c r="B173" s="5" t="s">
        <v>76</v>
      </c>
      <c r="C173" s="8"/>
      <c r="D173" s="8">
        <v>600</v>
      </c>
      <c r="E173" s="24">
        <f t="shared" si="11"/>
        <v>600</v>
      </c>
    </row>
    <row r="174" spans="1:5" x14ac:dyDescent="0.3">
      <c r="A174" s="11">
        <v>171</v>
      </c>
      <c r="B174" s="5" t="s">
        <v>142</v>
      </c>
      <c r="C174" s="8"/>
      <c r="D174" s="8"/>
      <c r="E174" s="24">
        <f t="shared" si="11"/>
        <v>0</v>
      </c>
    </row>
    <row r="175" spans="1:5" x14ac:dyDescent="0.3">
      <c r="A175" s="11">
        <v>172</v>
      </c>
      <c r="B175" s="16" t="s">
        <v>136</v>
      </c>
      <c r="C175" s="6">
        <f>SUM(C176)</f>
        <v>0</v>
      </c>
      <c r="D175" s="6">
        <f>SUM(D176)</f>
        <v>0</v>
      </c>
      <c r="E175" s="24">
        <f t="shared" si="11"/>
        <v>0</v>
      </c>
    </row>
    <row r="176" spans="1:5" x14ac:dyDescent="0.3">
      <c r="A176" s="11">
        <v>173</v>
      </c>
      <c r="B176" s="5" t="s">
        <v>137</v>
      </c>
      <c r="C176" s="8"/>
      <c r="D176" s="8"/>
      <c r="E176" s="24">
        <f t="shared" si="11"/>
        <v>0</v>
      </c>
    </row>
    <row r="177" spans="1:5" x14ac:dyDescent="0.3">
      <c r="A177" s="11">
        <v>174</v>
      </c>
      <c r="B177" s="16" t="s">
        <v>79</v>
      </c>
      <c r="C177" s="6">
        <f>SUM(C178:C179)</f>
        <v>0</v>
      </c>
      <c r="D177" s="6">
        <f>SUM(D178:D179)</f>
        <v>4000</v>
      </c>
      <c r="E177" s="24">
        <f t="shared" si="11"/>
        <v>4000</v>
      </c>
    </row>
    <row r="178" spans="1:5" x14ac:dyDescent="0.3">
      <c r="A178" s="11">
        <v>175</v>
      </c>
      <c r="B178" s="5" t="s">
        <v>80</v>
      </c>
      <c r="C178" s="8"/>
      <c r="D178" s="8"/>
      <c r="E178" s="24">
        <f t="shared" si="11"/>
        <v>0</v>
      </c>
    </row>
    <row r="179" spans="1:5" x14ac:dyDescent="0.3">
      <c r="A179" s="11">
        <v>176</v>
      </c>
      <c r="B179" s="5" t="s">
        <v>81</v>
      </c>
      <c r="C179" s="8"/>
      <c r="D179" s="8">
        <v>4000</v>
      </c>
      <c r="E179" s="24">
        <f t="shared" si="11"/>
        <v>4000</v>
      </c>
    </row>
    <row r="180" spans="1:5" x14ac:dyDescent="0.3">
      <c r="A180" s="11">
        <v>177</v>
      </c>
      <c r="B180" s="16" t="s">
        <v>82</v>
      </c>
      <c r="C180" s="6">
        <f>SUM(C181)</f>
        <v>0</v>
      </c>
      <c r="D180" s="6">
        <f>SUM(D181)</f>
        <v>800</v>
      </c>
      <c r="E180" s="24">
        <f t="shared" si="11"/>
        <v>800</v>
      </c>
    </row>
    <row r="181" spans="1:5" x14ac:dyDescent="0.3">
      <c r="A181" s="11">
        <v>178</v>
      </c>
      <c r="B181" s="5" t="s">
        <v>83</v>
      </c>
      <c r="C181" s="8"/>
      <c r="D181" s="8">
        <v>800</v>
      </c>
      <c r="E181" s="24">
        <f t="shared" si="11"/>
        <v>800</v>
      </c>
    </row>
    <row r="182" spans="1:5" x14ac:dyDescent="0.3">
      <c r="A182" s="11">
        <v>179</v>
      </c>
      <c r="B182" s="16" t="s">
        <v>84</v>
      </c>
      <c r="C182" s="6">
        <f>SUM(C183)</f>
        <v>0</v>
      </c>
      <c r="D182" s="6">
        <f>SUM(D183)</f>
        <v>0</v>
      </c>
      <c r="E182" s="24">
        <f t="shared" si="11"/>
        <v>0</v>
      </c>
    </row>
    <row r="183" spans="1:5" x14ac:dyDescent="0.3">
      <c r="A183" s="11">
        <v>180</v>
      </c>
      <c r="B183" s="5" t="s">
        <v>85</v>
      </c>
      <c r="C183" s="8"/>
      <c r="D183" s="8"/>
      <c r="E183" s="24">
        <f t="shared" si="11"/>
        <v>0</v>
      </c>
    </row>
    <row r="184" spans="1:5" x14ac:dyDescent="0.3">
      <c r="A184" s="11">
        <v>181</v>
      </c>
      <c r="B184" s="16" t="s">
        <v>90</v>
      </c>
      <c r="C184" s="6">
        <f>SUM(C185)</f>
        <v>0</v>
      </c>
      <c r="D184" s="6">
        <f>SUM(D185)</f>
        <v>0</v>
      </c>
      <c r="E184" s="24">
        <f t="shared" si="11"/>
        <v>0</v>
      </c>
    </row>
    <row r="185" spans="1:5" x14ac:dyDescent="0.3">
      <c r="A185" s="11">
        <v>182</v>
      </c>
      <c r="B185" s="5" t="s">
        <v>91</v>
      </c>
      <c r="C185" s="8"/>
      <c r="D185" s="8"/>
      <c r="E185" s="24">
        <f t="shared" si="11"/>
        <v>0</v>
      </c>
    </row>
    <row r="186" spans="1:5" x14ac:dyDescent="0.3">
      <c r="A186" s="11">
        <v>183</v>
      </c>
      <c r="B186" s="16" t="s">
        <v>107</v>
      </c>
      <c r="C186" s="6">
        <f>+C187</f>
        <v>2000</v>
      </c>
      <c r="D186" s="6">
        <f>+D187</f>
        <v>2000</v>
      </c>
      <c r="E186" s="24">
        <f t="shared" si="11"/>
        <v>4000</v>
      </c>
    </row>
    <row r="187" spans="1:5" x14ac:dyDescent="0.3">
      <c r="A187" s="11">
        <v>184</v>
      </c>
      <c r="B187" s="16" t="s">
        <v>108</v>
      </c>
      <c r="C187" s="6">
        <f>+C188</f>
        <v>2000</v>
      </c>
      <c r="D187" s="6">
        <f>+D188</f>
        <v>2000</v>
      </c>
      <c r="E187" s="24">
        <f t="shared" si="11"/>
        <v>4000</v>
      </c>
    </row>
    <row r="188" spans="1:5" x14ac:dyDescent="0.3">
      <c r="A188" s="11">
        <v>185</v>
      </c>
      <c r="B188" s="5" t="s">
        <v>111</v>
      </c>
      <c r="C188" s="8">
        <v>2000</v>
      </c>
      <c r="D188" s="8">
        <v>2000</v>
      </c>
      <c r="E188" s="24">
        <f t="shared" si="11"/>
        <v>4000</v>
      </c>
    </row>
    <row r="189" spans="1:5" x14ac:dyDescent="0.3">
      <c r="A189" s="11">
        <v>186</v>
      </c>
      <c r="B189" s="16" t="s">
        <v>92</v>
      </c>
      <c r="C189" s="7">
        <f>+C190+C192</f>
        <v>1</v>
      </c>
      <c r="D189" s="7">
        <f>+D190+D192</f>
        <v>5</v>
      </c>
      <c r="E189" s="24">
        <f t="shared" si="11"/>
        <v>6</v>
      </c>
    </row>
    <row r="190" spans="1:5" x14ac:dyDescent="0.3">
      <c r="A190" s="11">
        <v>187</v>
      </c>
      <c r="B190" s="16" t="s">
        <v>95</v>
      </c>
      <c r="C190" s="7">
        <f>+C191</f>
        <v>1</v>
      </c>
      <c r="D190" s="7">
        <f>+D191</f>
        <v>0</v>
      </c>
      <c r="E190" s="24">
        <f t="shared" si="11"/>
        <v>1</v>
      </c>
    </row>
    <row r="191" spans="1:5" x14ac:dyDescent="0.3">
      <c r="A191" s="11">
        <v>188</v>
      </c>
      <c r="B191" s="5" t="s">
        <v>96</v>
      </c>
      <c r="C191" s="9">
        <v>1</v>
      </c>
      <c r="D191" s="9"/>
      <c r="E191" s="24">
        <f t="shared" si="11"/>
        <v>1</v>
      </c>
    </row>
    <row r="192" spans="1:5" x14ac:dyDescent="0.3">
      <c r="A192" s="11">
        <v>189</v>
      </c>
      <c r="B192" s="16" t="s">
        <v>99</v>
      </c>
      <c r="C192" s="7">
        <f>+C193</f>
        <v>0</v>
      </c>
      <c r="D192" s="7">
        <f>+D193</f>
        <v>5</v>
      </c>
      <c r="E192" s="24">
        <f t="shared" si="11"/>
        <v>5</v>
      </c>
    </row>
    <row r="193" spans="1:5" x14ac:dyDescent="0.3">
      <c r="A193" s="11">
        <v>190</v>
      </c>
      <c r="B193" s="5" t="s">
        <v>103</v>
      </c>
      <c r="C193" s="9"/>
      <c r="D193" s="9">
        <v>5</v>
      </c>
      <c r="E193" s="24">
        <f t="shared" si="11"/>
        <v>5</v>
      </c>
    </row>
    <row r="194" spans="1:5" s="15" customFormat="1" x14ac:dyDescent="0.3">
      <c r="A194" s="12">
        <v>191</v>
      </c>
      <c r="B194" s="13" t="s">
        <v>105</v>
      </c>
      <c r="C194" s="4">
        <f t="shared" ref="C194:D198" si="12">+C195</f>
        <v>4300</v>
      </c>
      <c r="D194" s="4">
        <f t="shared" si="12"/>
        <v>0</v>
      </c>
      <c r="E194" s="24">
        <f t="shared" si="11"/>
        <v>4300</v>
      </c>
    </row>
    <row r="195" spans="1:5" x14ac:dyDescent="0.3">
      <c r="A195" s="11">
        <v>192</v>
      </c>
      <c r="B195" s="16" t="s">
        <v>59</v>
      </c>
      <c r="C195" s="6">
        <f t="shared" si="12"/>
        <v>4300</v>
      </c>
      <c r="D195" s="6">
        <f t="shared" si="12"/>
        <v>0</v>
      </c>
      <c r="E195" s="24">
        <f t="shared" si="11"/>
        <v>4300</v>
      </c>
    </row>
    <row r="196" spans="1:5" x14ac:dyDescent="0.3">
      <c r="A196" s="11">
        <v>193</v>
      </c>
      <c r="B196" s="16" t="s">
        <v>60</v>
      </c>
      <c r="C196" s="6">
        <f t="shared" si="12"/>
        <v>4300</v>
      </c>
      <c r="D196" s="6">
        <f t="shared" si="12"/>
        <v>0</v>
      </c>
      <c r="E196" s="24">
        <f t="shared" si="11"/>
        <v>4300</v>
      </c>
    </row>
    <row r="197" spans="1:5" x14ac:dyDescent="0.3">
      <c r="A197" s="11">
        <v>194</v>
      </c>
      <c r="B197" s="16" t="s">
        <v>61</v>
      </c>
      <c r="C197" s="6">
        <f t="shared" si="12"/>
        <v>4300</v>
      </c>
      <c r="D197" s="6">
        <f t="shared" si="12"/>
        <v>0</v>
      </c>
      <c r="E197" s="24">
        <f t="shared" ref="E197:E260" si="13">C197+D197</f>
        <v>4300</v>
      </c>
    </row>
    <row r="198" spans="1:5" x14ac:dyDescent="0.3">
      <c r="A198" s="11">
        <v>195</v>
      </c>
      <c r="B198" s="16" t="s">
        <v>84</v>
      </c>
      <c r="C198" s="6">
        <f t="shared" si="12"/>
        <v>4300</v>
      </c>
      <c r="D198" s="6">
        <f t="shared" si="12"/>
        <v>0</v>
      </c>
      <c r="E198" s="24">
        <f t="shared" si="13"/>
        <v>4300</v>
      </c>
    </row>
    <row r="199" spans="1:5" x14ac:dyDescent="0.3">
      <c r="A199" s="11">
        <v>196</v>
      </c>
      <c r="B199" s="5" t="s">
        <v>85</v>
      </c>
      <c r="C199" s="8">
        <v>4300</v>
      </c>
      <c r="D199" s="8"/>
      <c r="E199" s="24">
        <f t="shared" si="13"/>
        <v>4300</v>
      </c>
    </row>
    <row r="200" spans="1:5" s="15" customFormat="1" x14ac:dyDescent="0.3">
      <c r="A200" s="12">
        <v>197</v>
      </c>
      <c r="B200" s="13" t="s">
        <v>143</v>
      </c>
      <c r="C200" s="4">
        <f t="shared" ref="C200:D204" si="14">+C201</f>
        <v>0</v>
      </c>
      <c r="D200" s="4">
        <f t="shared" si="14"/>
        <v>0</v>
      </c>
      <c r="E200" s="24">
        <f t="shared" si="13"/>
        <v>0</v>
      </c>
    </row>
    <row r="201" spans="1:5" x14ac:dyDescent="0.3">
      <c r="A201" s="11">
        <v>198</v>
      </c>
      <c r="B201" s="16" t="s">
        <v>59</v>
      </c>
      <c r="C201" s="6">
        <f t="shared" si="14"/>
        <v>0</v>
      </c>
      <c r="D201" s="6">
        <f t="shared" si="14"/>
        <v>0</v>
      </c>
      <c r="E201" s="24">
        <f t="shared" si="13"/>
        <v>0</v>
      </c>
    </row>
    <row r="202" spans="1:5" x14ac:dyDescent="0.3">
      <c r="A202" s="11">
        <v>199</v>
      </c>
      <c r="B202" s="16" t="s">
        <v>60</v>
      </c>
      <c r="C202" s="6">
        <f t="shared" si="14"/>
        <v>0</v>
      </c>
      <c r="D202" s="6">
        <f t="shared" si="14"/>
        <v>0</v>
      </c>
      <c r="E202" s="24">
        <f t="shared" si="13"/>
        <v>0</v>
      </c>
    </row>
    <row r="203" spans="1:5" x14ac:dyDescent="0.3">
      <c r="A203" s="11">
        <v>200</v>
      </c>
      <c r="B203" s="16" t="s">
        <v>144</v>
      </c>
      <c r="C203" s="6">
        <f t="shared" si="14"/>
        <v>0</v>
      </c>
      <c r="D203" s="6">
        <f t="shared" si="14"/>
        <v>0</v>
      </c>
      <c r="E203" s="24">
        <f t="shared" si="13"/>
        <v>0</v>
      </c>
    </row>
    <row r="204" spans="1:5" x14ac:dyDescent="0.3">
      <c r="A204" s="11">
        <v>201</v>
      </c>
      <c r="B204" s="16" t="s">
        <v>145</v>
      </c>
      <c r="C204" s="6">
        <f t="shared" si="14"/>
        <v>0</v>
      </c>
      <c r="D204" s="6">
        <f t="shared" si="14"/>
        <v>0</v>
      </c>
      <c r="E204" s="24">
        <f t="shared" si="13"/>
        <v>0</v>
      </c>
    </row>
    <row r="205" spans="1:5" x14ac:dyDescent="0.3">
      <c r="A205" s="11">
        <v>202</v>
      </c>
      <c r="B205" s="5" t="s">
        <v>146</v>
      </c>
      <c r="C205" s="8"/>
      <c r="D205" s="8"/>
      <c r="E205" s="24">
        <f t="shared" si="13"/>
        <v>0</v>
      </c>
    </row>
    <row r="206" spans="1:5" s="15" customFormat="1" x14ac:dyDescent="0.3">
      <c r="A206" s="12">
        <v>203</v>
      </c>
      <c r="B206" s="13" t="s">
        <v>106</v>
      </c>
      <c r="C206" s="4">
        <f t="shared" ref="C206:D209" si="15">+C207</f>
        <v>0</v>
      </c>
      <c r="D206" s="4">
        <f t="shared" si="15"/>
        <v>23120</v>
      </c>
      <c r="E206" s="24">
        <f t="shared" si="13"/>
        <v>23120</v>
      </c>
    </row>
    <row r="207" spans="1:5" x14ac:dyDescent="0.3">
      <c r="A207" s="11">
        <v>204</v>
      </c>
      <c r="B207" s="16" t="s">
        <v>59</v>
      </c>
      <c r="C207" s="6">
        <f t="shared" si="15"/>
        <v>0</v>
      </c>
      <c r="D207" s="6">
        <f t="shared" si="15"/>
        <v>23120</v>
      </c>
      <c r="E207" s="24">
        <f t="shared" si="13"/>
        <v>23120</v>
      </c>
    </row>
    <row r="208" spans="1:5" x14ac:dyDescent="0.3">
      <c r="A208" s="11">
        <v>205</v>
      </c>
      <c r="B208" s="16" t="s">
        <v>60</v>
      </c>
      <c r="C208" s="6">
        <f t="shared" si="15"/>
        <v>0</v>
      </c>
      <c r="D208" s="6">
        <f t="shared" si="15"/>
        <v>23120</v>
      </c>
      <c r="E208" s="24">
        <f t="shared" si="13"/>
        <v>23120</v>
      </c>
    </row>
    <row r="209" spans="1:5" x14ac:dyDescent="0.3">
      <c r="A209" s="11">
        <v>206</v>
      </c>
      <c r="B209" s="16" t="s">
        <v>107</v>
      </c>
      <c r="C209" s="6">
        <f t="shared" si="15"/>
        <v>0</v>
      </c>
      <c r="D209" s="6">
        <f t="shared" si="15"/>
        <v>23120</v>
      </c>
      <c r="E209" s="24">
        <f t="shared" si="13"/>
        <v>23120</v>
      </c>
    </row>
    <row r="210" spans="1:5" x14ac:dyDescent="0.3">
      <c r="A210" s="11">
        <v>207</v>
      </c>
      <c r="B210" s="16" t="s">
        <v>108</v>
      </c>
      <c r="C210" s="6">
        <f>SUM(C211:C214)</f>
        <v>0</v>
      </c>
      <c r="D210" s="6">
        <f>SUM(D211:D214)</f>
        <v>23120</v>
      </c>
      <c r="E210" s="24">
        <f t="shared" si="13"/>
        <v>23120</v>
      </c>
    </row>
    <row r="211" spans="1:5" x14ac:dyDescent="0.3">
      <c r="A211" s="11">
        <v>208</v>
      </c>
      <c r="B211" s="5" t="s">
        <v>147</v>
      </c>
      <c r="C211" s="8"/>
      <c r="D211" s="8"/>
      <c r="E211" s="24">
        <f t="shared" si="13"/>
        <v>0</v>
      </c>
    </row>
    <row r="212" spans="1:5" x14ac:dyDescent="0.3">
      <c r="A212" s="11">
        <v>209</v>
      </c>
      <c r="B212" s="5" t="s">
        <v>110</v>
      </c>
      <c r="C212" s="8"/>
      <c r="D212" s="8">
        <v>21120</v>
      </c>
      <c r="E212" s="24">
        <f t="shared" si="13"/>
        <v>21120</v>
      </c>
    </row>
    <row r="213" spans="1:5" x14ac:dyDescent="0.3">
      <c r="A213" s="11">
        <v>210</v>
      </c>
      <c r="B213" s="5" t="s">
        <v>109</v>
      </c>
      <c r="C213" s="8"/>
      <c r="D213" s="8"/>
      <c r="E213" s="24">
        <f t="shared" si="13"/>
        <v>0</v>
      </c>
    </row>
    <row r="214" spans="1:5" x14ac:dyDescent="0.3">
      <c r="A214" s="11">
        <v>211</v>
      </c>
      <c r="B214" s="5" t="s">
        <v>111</v>
      </c>
      <c r="C214" s="8"/>
      <c r="D214" s="8">
        <v>2000</v>
      </c>
      <c r="E214" s="24">
        <f t="shared" si="13"/>
        <v>2000</v>
      </c>
    </row>
    <row r="215" spans="1:5" s="15" customFormat="1" x14ac:dyDescent="0.3">
      <c r="A215" s="12">
        <v>212</v>
      </c>
      <c r="B215" s="13" t="s">
        <v>112</v>
      </c>
      <c r="C215" s="4">
        <f>+C216</f>
        <v>0</v>
      </c>
      <c r="D215" s="4">
        <f>+D216</f>
        <v>0</v>
      </c>
      <c r="E215" s="24">
        <f t="shared" si="13"/>
        <v>0</v>
      </c>
    </row>
    <row r="216" spans="1:5" x14ac:dyDescent="0.3">
      <c r="A216" s="11">
        <v>213</v>
      </c>
      <c r="B216" s="16" t="s">
        <v>59</v>
      </c>
      <c r="C216" s="6">
        <f>+C217</f>
        <v>0</v>
      </c>
      <c r="D216" s="6">
        <f>+D217</f>
        <v>0</v>
      </c>
      <c r="E216" s="24">
        <f t="shared" si="13"/>
        <v>0</v>
      </c>
    </row>
    <row r="217" spans="1:5" x14ac:dyDescent="0.3">
      <c r="A217" s="11">
        <v>214</v>
      </c>
      <c r="B217" s="16" t="s">
        <v>113</v>
      </c>
      <c r="C217" s="6">
        <f>SUM(C218:C221)</f>
        <v>0</v>
      </c>
      <c r="D217" s="6">
        <f>SUM(D218:D221)</f>
        <v>0</v>
      </c>
      <c r="E217" s="24">
        <f t="shared" si="13"/>
        <v>0</v>
      </c>
    </row>
    <row r="218" spans="1:5" x14ac:dyDescent="0.3">
      <c r="A218" s="11">
        <v>215</v>
      </c>
      <c r="B218" s="5" t="s">
        <v>114</v>
      </c>
      <c r="C218" s="8"/>
      <c r="D218" s="8"/>
      <c r="E218" s="24">
        <f t="shared" si="13"/>
        <v>0</v>
      </c>
    </row>
    <row r="219" spans="1:5" x14ac:dyDescent="0.3">
      <c r="A219" s="11">
        <v>216</v>
      </c>
      <c r="B219" s="5" t="s">
        <v>115</v>
      </c>
      <c r="C219" s="8"/>
      <c r="D219" s="8"/>
      <c r="E219" s="24">
        <f t="shared" si="13"/>
        <v>0</v>
      </c>
    </row>
    <row r="220" spans="1:5" x14ac:dyDescent="0.3">
      <c r="A220" s="11">
        <v>217</v>
      </c>
      <c r="B220" s="5" t="s">
        <v>116</v>
      </c>
      <c r="C220" s="8"/>
      <c r="D220" s="8"/>
      <c r="E220" s="24">
        <f t="shared" si="13"/>
        <v>0</v>
      </c>
    </row>
    <row r="221" spans="1:5" x14ac:dyDescent="0.3">
      <c r="A221" s="11">
        <v>218</v>
      </c>
      <c r="B221" s="5" t="s">
        <v>117</v>
      </c>
      <c r="C221" s="8"/>
      <c r="D221" s="8"/>
      <c r="E221" s="24">
        <f t="shared" si="13"/>
        <v>0</v>
      </c>
    </row>
    <row r="222" spans="1:5" s="15" customFormat="1" x14ac:dyDescent="0.3">
      <c r="A222" s="12">
        <v>219</v>
      </c>
      <c r="B222" s="13" t="s">
        <v>148</v>
      </c>
      <c r="C222" s="4">
        <f t="shared" ref="C222:D225" si="16">+C223</f>
        <v>0</v>
      </c>
      <c r="D222" s="4">
        <f t="shared" si="16"/>
        <v>10000</v>
      </c>
      <c r="E222" s="24">
        <f t="shared" si="13"/>
        <v>10000</v>
      </c>
    </row>
    <row r="223" spans="1:5" x14ac:dyDescent="0.3">
      <c r="A223" s="11">
        <v>220</v>
      </c>
      <c r="B223" s="16" t="s">
        <v>59</v>
      </c>
      <c r="C223" s="6">
        <f t="shared" si="16"/>
        <v>0</v>
      </c>
      <c r="D223" s="6">
        <f t="shared" si="16"/>
        <v>10000</v>
      </c>
      <c r="E223" s="24">
        <f t="shared" si="13"/>
        <v>10000</v>
      </c>
    </row>
    <row r="224" spans="1:5" x14ac:dyDescent="0.3">
      <c r="A224" s="11">
        <v>221</v>
      </c>
      <c r="B224" s="16" t="s">
        <v>60</v>
      </c>
      <c r="C224" s="6">
        <f t="shared" si="16"/>
        <v>0</v>
      </c>
      <c r="D224" s="6">
        <f t="shared" si="16"/>
        <v>10000</v>
      </c>
      <c r="E224" s="24">
        <f t="shared" si="13"/>
        <v>10000</v>
      </c>
    </row>
    <row r="225" spans="1:5" x14ac:dyDescent="0.3">
      <c r="A225" s="11">
        <v>222</v>
      </c>
      <c r="B225" s="16" t="s">
        <v>61</v>
      </c>
      <c r="C225" s="6">
        <f t="shared" si="16"/>
        <v>0</v>
      </c>
      <c r="D225" s="6">
        <f t="shared" si="16"/>
        <v>10000</v>
      </c>
      <c r="E225" s="24">
        <f t="shared" si="13"/>
        <v>10000</v>
      </c>
    </row>
    <row r="226" spans="1:5" x14ac:dyDescent="0.3">
      <c r="A226" s="11">
        <v>223</v>
      </c>
      <c r="B226" s="16" t="s">
        <v>90</v>
      </c>
      <c r="C226" s="6">
        <f>+C227</f>
        <v>0</v>
      </c>
      <c r="D226" s="6">
        <f>+D227</f>
        <v>10000</v>
      </c>
      <c r="E226" s="24">
        <f t="shared" si="13"/>
        <v>10000</v>
      </c>
    </row>
    <row r="227" spans="1:5" x14ac:dyDescent="0.3">
      <c r="A227" s="11">
        <v>224</v>
      </c>
      <c r="B227" s="5" t="s">
        <v>91</v>
      </c>
      <c r="C227" s="8"/>
      <c r="D227" s="8">
        <v>10000</v>
      </c>
      <c r="E227" s="24">
        <f t="shared" si="13"/>
        <v>10000</v>
      </c>
    </row>
    <row r="228" spans="1:5" s="15" customFormat="1" x14ac:dyDescent="0.3">
      <c r="A228" s="12">
        <v>225</v>
      </c>
      <c r="B228" s="13" t="s">
        <v>149</v>
      </c>
      <c r="C228" s="4">
        <f t="shared" ref="C228:D232" si="17">+C229</f>
        <v>0</v>
      </c>
      <c r="D228" s="4">
        <f t="shared" si="17"/>
        <v>0</v>
      </c>
      <c r="E228" s="24">
        <f t="shared" si="13"/>
        <v>0</v>
      </c>
    </row>
    <row r="229" spans="1:5" x14ac:dyDescent="0.3">
      <c r="A229" s="11">
        <v>226</v>
      </c>
      <c r="B229" s="16" t="s">
        <v>59</v>
      </c>
      <c r="C229" s="6">
        <f t="shared" si="17"/>
        <v>0</v>
      </c>
      <c r="D229" s="6">
        <f t="shared" si="17"/>
        <v>0</v>
      </c>
      <c r="E229" s="24">
        <f t="shared" si="13"/>
        <v>0</v>
      </c>
    </row>
    <row r="230" spans="1:5" x14ac:dyDescent="0.3">
      <c r="A230" s="11">
        <v>227</v>
      </c>
      <c r="B230" s="16" t="s">
        <v>60</v>
      </c>
      <c r="C230" s="6">
        <f t="shared" si="17"/>
        <v>0</v>
      </c>
      <c r="D230" s="6">
        <f t="shared" si="17"/>
        <v>0</v>
      </c>
      <c r="E230" s="24">
        <f t="shared" si="13"/>
        <v>0</v>
      </c>
    </row>
    <row r="231" spans="1:5" x14ac:dyDescent="0.3">
      <c r="A231" s="11">
        <v>228</v>
      </c>
      <c r="B231" s="16" t="s">
        <v>61</v>
      </c>
      <c r="C231" s="6">
        <f t="shared" si="17"/>
        <v>0</v>
      </c>
      <c r="D231" s="6">
        <f t="shared" si="17"/>
        <v>0</v>
      </c>
      <c r="E231" s="24">
        <f t="shared" si="13"/>
        <v>0</v>
      </c>
    </row>
    <row r="232" spans="1:5" x14ac:dyDescent="0.3">
      <c r="A232" s="11">
        <v>229</v>
      </c>
      <c r="B232" s="16" t="s">
        <v>73</v>
      </c>
      <c r="C232" s="6">
        <f t="shared" si="17"/>
        <v>0</v>
      </c>
      <c r="D232" s="6">
        <f t="shared" si="17"/>
        <v>0</v>
      </c>
      <c r="E232" s="24">
        <f t="shared" si="13"/>
        <v>0</v>
      </c>
    </row>
    <row r="233" spans="1:5" x14ac:dyDescent="0.3">
      <c r="A233" s="11">
        <v>230</v>
      </c>
      <c r="B233" s="5" t="s">
        <v>150</v>
      </c>
      <c r="C233" s="8"/>
      <c r="D233" s="8"/>
      <c r="E233" s="24">
        <f t="shared" si="13"/>
        <v>0</v>
      </c>
    </row>
    <row r="234" spans="1:5" s="15" customFormat="1" x14ac:dyDescent="0.3">
      <c r="A234" s="12">
        <v>231</v>
      </c>
      <c r="B234" s="13" t="s">
        <v>151</v>
      </c>
      <c r="C234" s="4">
        <f t="shared" ref="C234:D236" si="18">+C235</f>
        <v>0</v>
      </c>
      <c r="D234" s="4">
        <f t="shared" si="18"/>
        <v>5000</v>
      </c>
      <c r="E234" s="24">
        <f t="shared" si="13"/>
        <v>5000</v>
      </c>
    </row>
    <row r="235" spans="1:5" x14ac:dyDescent="0.3">
      <c r="A235" s="11">
        <v>232</v>
      </c>
      <c r="B235" s="16" t="s">
        <v>59</v>
      </c>
      <c r="C235" s="6">
        <f t="shared" si="18"/>
        <v>0</v>
      </c>
      <c r="D235" s="6">
        <f t="shared" si="18"/>
        <v>5000</v>
      </c>
      <c r="E235" s="24">
        <f t="shared" si="13"/>
        <v>5000</v>
      </c>
    </row>
    <row r="236" spans="1:5" x14ac:dyDescent="0.3">
      <c r="A236" s="11">
        <v>233</v>
      </c>
      <c r="B236" s="16" t="s">
        <v>60</v>
      </c>
      <c r="C236" s="6">
        <f t="shared" si="18"/>
        <v>0</v>
      </c>
      <c r="D236" s="6">
        <f t="shared" si="18"/>
        <v>5000</v>
      </c>
      <c r="E236" s="24">
        <f t="shared" si="13"/>
        <v>5000</v>
      </c>
    </row>
    <row r="237" spans="1:5" x14ac:dyDescent="0.3">
      <c r="A237" s="11">
        <v>234</v>
      </c>
      <c r="B237" s="16" t="s">
        <v>61</v>
      </c>
      <c r="C237" s="6">
        <f>+C238+C240</f>
        <v>0</v>
      </c>
      <c r="D237" s="6">
        <f>+D238+D240</f>
        <v>5000</v>
      </c>
      <c r="E237" s="24">
        <f t="shared" si="13"/>
        <v>5000</v>
      </c>
    </row>
    <row r="238" spans="1:5" x14ac:dyDescent="0.3">
      <c r="A238" s="11">
        <v>235</v>
      </c>
      <c r="B238" s="16" t="s">
        <v>84</v>
      </c>
      <c r="C238" s="6">
        <f>+C239</f>
        <v>0</v>
      </c>
      <c r="D238" s="6">
        <f>+D239</f>
        <v>0</v>
      </c>
      <c r="E238" s="24">
        <f t="shared" si="13"/>
        <v>0</v>
      </c>
    </row>
    <row r="239" spans="1:5" x14ac:dyDescent="0.3">
      <c r="A239" s="11">
        <v>236</v>
      </c>
      <c r="B239" s="5" t="s">
        <v>85</v>
      </c>
      <c r="C239" s="8"/>
      <c r="D239" s="8"/>
      <c r="E239" s="24">
        <f t="shared" si="13"/>
        <v>0</v>
      </c>
    </row>
    <row r="240" spans="1:5" x14ac:dyDescent="0.3">
      <c r="A240" s="11">
        <v>237</v>
      </c>
      <c r="B240" s="16" t="s">
        <v>90</v>
      </c>
      <c r="C240" s="6">
        <f>+C241</f>
        <v>0</v>
      </c>
      <c r="D240" s="6">
        <f>+D241</f>
        <v>5000</v>
      </c>
      <c r="E240" s="24">
        <f t="shared" si="13"/>
        <v>5000</v>
      </c>
    </row>
    <row r="241" spans="1:5" x14ac:dyDescent="0.3">
      <c r="A241" s="11">
        <v>238</v>
      </c>
      <c r="B241" s="5" t="s">
        <v>91</v>
      </c>
      <c r="C241" s="8"/>
      <c r="D241" s="8">
        <v>5000</v>
      </c>
      <c r="E241" s="24">
        <f t="shared" si="13"/>
        <v>5000</v>
      </c>
    </row>
    <row r="242" spans="1:5" s="15" customFormat="1" x14ac:dyDescent="0.3">
      <c r="A242" s="12">
        <v>239</v>
      </c>
      <c r="B242" s="13" t="s">
        <v>152</v>
      </c>
      <c r="C242" s="4">
        <f t="shared" ref="C242:D244" si="19">+C243</f>
        <v>0</v>
      </c>
      <c r="D242" s="4">
        <f t="shared" si="19"/>
        <v>5000</v>
      </c>
      <c r="E242" s="24">
        <f t="shared" si="13"/>
        <v>5000</v>
      </c>
    </row>
    <row r="243" spans="1:5" x14ac:dyDescent="0.3">
      <c r="A243" s="11">
        <v>240</v>
      </c>
      <c r="B243" s="16" t="s">
        <v>2</v>
      </c>
      <c r="C243" s="6">
        <f t="shared" si="19"/>
        <v>0</v>
      </c>
      <c r="D243" s="6">
        <f t="shared" si="19"/>
        <v>5000</v>
      </c>
      <c r="E243" s="24">
        <f t="shared" si="13"/>
        <v>5000</v>
      </c>
    </row>
    <row r="244" spans="1:5" x14ac:dyDescent="0.3">
      <c r="A244" s="11">
        <v>241</v>
      </c>
      <c r="B244" s="16" t="s">
        <v>3</v>
      </c>
      <c r="C244" s="6">
        <f t="shared" si="19"/>
        <v>0</v>
      </c>
      <c r="D244" s="6">
        <f t="shared" si="19"/>
        <v>5000</v>
      </c>
      <c r="E244" s="24">
        <f t="shared" si="13"/>
        <v>5000</v>
      </c>
    </row>
    <row r="245" spans="1:5" x14ac:dyDescent="0.3">
      <c r="A245" s="11">
        <v>242</v>
      </c>
      <c r="B245" s="16" t="s">
        <v>4</v>
      </c>
      <c r="C245" s="6">
        <f>+C246+C248+C250</f>
        <v>0</v>
      </c>
      <c r="D245" s="6">
        <f>+D246+D248+D250</f>
        <v>5000</v>
      </c>
      <c r="E245" s="24">
        <f t="shared" si="13"/>
        <v>5000</v>
      </c>
    </row>
    <row r="246" spans="1:5" x14ac:dyDescent="0.3">
      <c r="A246" s="11">
        <v>243</v>
      </c>
      <c r="B246" s="16" t="s">
        <v>17</v>
      </c>
      <c r="C246" s="6">
        <f>+C247</f>
        <v>0</v>
      </c>
      <c r="D246" s="6">
        <f>+D247</f>
        <v>0</v>
      </c>
      <c r="E246" s="24">
        <f t="shared" si="13"/>
        <v>0</v>
      </c>
    </row>
    <row r="247" spans="1:5" x14ac:dyDescent="0.3">
      <c r="A247" s="11">
        <v>244</v>
      </c>
      <c r="B247" s="5" t="s">
        <v>123</v>
      </c>
      <c r="C247" s="8"/>
      <c r="D247" s="8"/>
      <c r="E247" s="24">
        <f t="shared" si="13"/>
        <v>0</v>
      </c>
    </row>
    <row r="248" spans="1:5" x14ac:dyDescent="0.3">
      <c r="A248" s="11">
        <v>245</v>
      </c>
      <c r="B248" s="16" t="s">
        <v>28</v>
      </c>
      <c r="C248" s="6">
        <f>+C249</f>
        <v>0</v>
      </c>
      <c r="D248" s="6">
        <f>+D249</f>
        <v>5000</v>
      </c>
      <c r="E248" s="24">
        <f t="shared" si="13"/>
        <v>5000</v>
      </c>
    </row>
    <row r="249" spans="1:5" x14ac:dyDescent="0.3">
      <c r="A249" s="11">
        <v>246</v>
      </c>
      <c r="B249" s="5" t="s">
        <v>29</v>
      </c>
      <c r="C249" s="8"/>
      <c r="D249" s="8">
        <v>5000</v>
      </c>
      <c r="E249" s="24">
        <f t="shared" si="13"/>
        <v>5000</v>
      </c>
    </row>
    <row r="250" spans="1:5" x14ac:dyDescent="0.3">
      <c r="A250" s="11">
        <v>247</v>
      </c>
      <c r="B250" s="16" t="s">
        <v>34</v>
      </c>
      <c r="C250" s="6">
        <f>+C251</f>
        <v>0</v>
      </c>
      <c r="D250" s="6">
        <f>+D251</f>
        <v>0</v>
      </c>
      <c r="E250" s="24">
        <f t="shared" si="13"/>
        <v>0</v>
      </c>
    </row>
    <row r="251" spans="1:5" x14ac:dyDescent="0.3">
      <c r="A251" s="11">
        <v>248</v>
      </c>
      <c r="B251" s="5" t="s">
        <v>35</v>
      </c>
      <c r="C251" s="8"/>
      <c r="D251" s="8"/>
      <c r="E251" s="24">
        <f t="shared" si="13"/>
        <v>0</v>
      </c>
    </row>
    <row r="252" spans="1:5" s="15" customFormat="1" x14ac:dyDescent="0.3">
      <c r="A252" s="12">
        <v>249</v>
      </c>
      <c r="B252" s="13" t="s">
        <v>153</v>
      </c>
      <c r="C252" s="4">
        <f t="shared" ref="C252:D254" si="20">+C253</f>
        <v>0</v>
      </c>
      <c r="D252" s="4">
        <f t="shared" si="20"/>
        <v>250000</v>
      </c>
      <c r="E252" s="24">
        <f t="shared" si="13"/>
        <v>250000</v>
      </c>
    </row>
    <row r="253" spans="1:5" x14ac:dyDescent="0.3">
      <c r="A253" s="11">
        <v>250</v>
      </c>
      <c r="B253" s="16" t="s">
        <v>59</v>
      </c>
      <c r="C253" s="6">
        <f t="shared" si="20"/>
        <v>0</v>
      </c>
      <c r="D253" s="6">
        <f t="shared" si="20"/>
        <v>250000</v>
      </c>
      <c r="E253" s="24">
        <f t="shared" si="13"/>
        <v>250000</v>
      </c>
    </row>
    <row r="254" spans="1:5" x14ac:dyDescent="0.3">
      <c r="A254" s="11">
        <v>251</v>
      </c>
      <c r="B254" s="16" t="s">
        <v>60</v>
      </c>
      <c r="C254" s="6">
        <f t="shared" si="20"/>
        <v>0</v>
      </c>
      <c r="D254" s="6">
        <f t="shared" si="20"/>
        <v>250000</v>
      </c>
      <c r="E254" s="24">
        <f t="shared" si="13"/>
        <v>250000</v>
      </c>
    </row>
    <row r="255" spans="1:5" x14ac:dyDescent="0.3">
      <c r="A255" s="11">
        <v>252</v>
      </c>
      <c r="B255" s="16" t="s">
        <v>61</v>
      </c>
      <c r="C255" s="6">
        <f>+C256+C258</f>
        <v>0</v>
      </c>
      <c r="D255" s="6">
        <f>+D256+D258</f>
        <v>250000</v>
      </c>
      <c r="E255" s="24">
        <f t="shared" si="13"/>
        <v>250000</v>
      </c>
    </row>
    <row r="256" spans="1:5" x14ac:dyDescent="0.3">
      <c r="A256" s="11">
        <v>253</v>
      </c>
      <c r="B256" s="16" t="s">
        <v>84</v>
      </c>
      <c r="C256" s="6">
        <f>+C257</f>
        <v>0</v>
      </c>
      <c r="D256" s="6">
        <f>+D257</f>
        <v>250000</v>
      </c>
      <c r="E256" s="24">
        <f t="shared" si="13"/>
        <v>250000</v>
      </c>
    </row>
    <row r="257" spans="1:5" x14ac:dyDescent="0.3">
      <c r="A257" s="11">
        <v>254</v>
      </c>
      <c r="B257" s="5" t="s">
        <v>85</v>
      </c>
      <c r="C257" s="8"/>
      <c r="D257" s="8">
        <v>250000</v>
      </c>
      <c r="E257" s="24">
        <f t="shared" si="13"/>
        <v>250000</v>
      </c>
    </row>
    <row r="258" spans="1:5" x14ac:dyDescent="0.3">
      <c r="A258" s="11">
        <v>255</v>
      </c>
      <c r="B258" s="16" t="s">
        <v>90</v>
      </c>
      <c r="C258" s="6">
        <f>+C259</f>
        <v>0</v>
      </c>
      <c r="D258" s="6">
        <f>+D259</f>
        <v>0</v>
      </c>
      <c r="E258" s="24">
        <f t="shared" si="13"/>
        <v>0</v>
      </c>
    </row>
    <row r="259" spans="1:5" x14ac:dyDescent="0.25">
      <c r="A259" s="11">
        <v>256</v>
      </c>
      <c r="B259" s="5" t="s">
        <v>91</v>
      </c>
      <c r="C259" s="21"/>
      <c r="D259" s="22"/>
      <c r="E259" s="24">
        <f t="shared" si="13"/>
        <v>0</v>
      </c>
    </row>
    <row r="260" spans="1:5" s="15" customFormat="1" x14ac:dyDescent="0.3">
      <c r="A260" s="12">
        <v>257</v>
      </c>
      <c r="B260" s="13" t="s">
        <v>149</v>
      </c>
      <c r="C260" s="4">
        <f t="shared" ref="C260:D262" si="21">+C261</f>
        <v>0</v>
      </c>
      <c r="D260" s="4">
        <f t="shared" si="21"/>
        <v>0</v>
      </c>
      <c r="E260" s="24">
        <f t="shared" si="13"/>
        <v>0</v>
      </c>
    </row>
    <row r="261" spans="1:5" x14ac:dyDescent="0.3">
      <c r="A261" s="11">
        <v>258</v>
      </c>
      <c r="B261" s="16" t="s">
        <v>59</v>
      </c>
      <c r="C261" s="6">
        <f t="shared" si="21"/>
        <v>0</v>
      </c>
      <c r="D261" s="6">
        <f t="shared" si="21"/>
        <v>0</v>
      </c>
      <c r="E261" s="24">
        <f t="shared" ref="E261:E267" si="22">C261+D261</f>
        <v>0</v>
      </c>
    </row>
    <row r="262" spans="1:5" x14ac:dyDescent="0.3">
      <c r="A262" s="11">
        <v>259</v>
      </c>
      <c r="B262" s="16" t="s">
        <v>60</v>
      </c>
      <c r="C262" s="6">
        <f t="shared" si="21"/>
        <v>0</v>
      </c>
      <c r="D262" s="6">
        <f t="shared" si="21"/>
        <v>0</v>
      </c>
      <c r="E262" s="24">
        <f t="shared" si="22"/>
        <v>0</v>
      </c>
    </row>
    <row r="263" spans="1:5" x14ac:dyDescent="0.3">
      <c r="A263" s="11">
        <v>260</v>
      </c>
      <c r="B263" s="16" t="s">
        <v>61</v>
      </c>
      <c r="C263" s="6">
        <f>+C264+C266</f>
        <v>0</v>
      </c>
      <c r="D263" s="6">
        <f>+D264+D266</f>
        <v>0</v>
      </c>
      <c r="E263" s="24">
        <f t="shared" si="22"/>
        <v>0</v>
      </c>
    </row>
    <row r="264" spans="1:5" x14ac:dyDescent="0.3">
      <c r="A264" s="11">
        <v>261</v>
      </c>
      <c r="B264" s="16" t="s">
        <v>73</v>
      </c>
      <c r="C264" s="6">
        <f>+C265</f>
        <v>0</v>
      </c>
      <c r="D264" s="6">
        <f>+D265</f>
        <v>0</v>
      </c>
      <c r="E264" s="24">
        <f t="shared" si="22"/>
        <v>0</v>
      </c>
    </row>
    <row r="265" spans="1:5" x14ac:dyDescent="0.3">
      <c r="A265" s="11">
        <v>262</v>
      </c>
      <c r="B265" s="5" t="s">
        <v>150</v>
      </c>
      <c r="C265" s="8"/>
      <c r="D265" s="8"/>
      <c r="E265" s="24">
        <f t="shared" si="22"/>
        <v>0</v>
      </c>
    </row>
    <row r="266" spans="1:5" x14ac:dyDescent="0.3">
      <c r="A266" s="11">
        <v>263</v>
      </c>
      <c r="B266" s="16" t="s">
        <v>84</v>
      </c>
      <c r="C266" s="6">
        <f>+C267</f>
        <v>0</v>
      </c>
      <c r="D266" s="6">
        <f>+D267</f>
        <v>0</v>
      </c>
      <c r="E266" s="24">
        <f t="shared" si="22"/>
        <v>0</v>
      </c>
    </row>
    <row r="267" spans="1:5" x14ac:dyDescent="0.3">
      <c r="A267" s="11">
        <v>264</v>
      </c>
      <c r="B267" s="5" t="s">
        <v>85</v>
      </c>
      <c r="C267" s="8"/>
      <c r="D267" s="8"/>
      <c r="E267" s="24">
        <f t="shared" si="22"/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2023-11-02T10:01:56Z</dcterms:created>
  <dcterms:modified xsi:type="dcterms:W3CDTF">2023-11-02T10:27:41Z</dcterms:modified>
</cp:coreProperties>
</file>